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35" tabRatio="596" activeTab="1"/>
  </bookViews>
  <sheets>
    <sheet name="năm 2023" sheetId="1" r:id="rId1"/>
    <sheet name="CT22" sheetId="2" r:id="rId2"/>
  </sheets>
  <definedNames>
    <definedName name="_xlnm.Print_Titles" localSheetId="1">'CT22'!$4:$5</definedName>
    <definedName name="_xlnm.Print_Titles" localSheetId="0">'năm 2023'!$5:$6</definedName>
  </definedNames>
  <calcPr fullCalcOnLoad="1"/>
</workbook>
</file>

<file path=xl/sharedStrings.xml><?xml version="1.0" encoding="utf-8"?>
<sst xmlns="http://schemas.openxmlformats.org/spreadsheetml/2006/main" count="438" uniqueCount="140">
  <si>
    <t>Ch. mục đích khác</t>
  </si>
  <si>
    <t>Trồng rừng tập trung</t>
  </si>
  <si>
    <t>Sản lượng gỗ khai thác</t>
  </si>
  <si>
    <t>Tổng số hộ</t>
  </si>
  <si>
    <t>TT</t>
  </si>
  <si>
    <t>Chỉ tiêu</t>
  </si>
  <si>
    <t>ĐVT</t>
  </si>
  <si>
    <t>Ghi chú</t>
  </si>
  <si>
    <t>I</t>
  </si>
  <si>
    <t>III</t>
  </si>
  <si>
    <t>Ngư nghiệp</t>
  </si>
  <si>
    <t>Ha</t>
  </si>
  <si>
    <t>Tấn</t>
  </si>
  <si>
    <t>IV</t>
  </si>
  <si>
    <t>Hộ</t>
  </si>
  <si>
    <t>%</t>
  </si>
  <si>
    <t>Chỉ tiêu toàn xã</t>
  </si>
  <si>
    <t>Dương Quang</t>
  </si>
  <si>
    <t>Gia Hòa</t>
  </si>
  <si>
    <t>Tân Định</t>
  </si>
  <si>
    <t>An Tỉnh</t>
  </si>
  <si>
    <t>Thanh Long</t>
  </si>
  <si>
    <t>Mỹ Khánh</t>
  </si>
  <si>
    <t>Người</t>
  </si>
  <si>
    <t>Tạ/ha</t>
  </si>
  <si>
    <t>Thủy lợi</t>
  </si>
  <si>
    <t>II</t>
  </si>
  <si>
    <t>Lâm nghiệp</t>
  </si>
  <si>
    <t>V</t>
  </si>
  <si>
    <t>Y tế</t>
  </si>
  <si>
    <t>Tỷ lệ tăng dân số tự nhiên</t>
  </si>
  <si>
    <t>Tiêm chủng mở rộng</t>
  </si>
  <si>
    <t>Tỷ đồng</t>
  </si>
  <si>
    <t>"</t>
  </si>
  <si>
    <t>Tỷ lệ trẻ em dưới 5 tuổi suy dinh dưỡng</t>
  </si>
  <si>
    <t>C</t>
  </si>
  <si>
    <t>,</t>
  </si>
  <si>
    <t>Trồng trọt</t>
  </si>
  <si>
    <t>Con</t>
  </si>
  <si>
    <t>1000con</t>
  </si>
  <si>
    <t>Sản lượng thủy sản nuôi trồng</t>
  </si>
  <si>
    <t>Diện tích nuôi trồng</t>
  </si>
  <si>
    <t>người</t>
  </si>
  <si>
    <t>‰</t>
  </si>
  <si>
    <t>hộ</t>
  </si>
  <si>
    <t>- Tiểu học</t>
  </si>
  <si>
    <t>- Trung học cơ sở</t>
  </si>
  <si>
    <t>Chỉ tiêu huyện giao</t>
  </si>
  <si>
    <t>Chỉ tiêu HĐND xã giao</t>
  </si>
  <si>
    <t>Phụ lục</t>
  </si>
  <si>
    <t>Kinh tế</t>
  </si>
  <si>
    <t>Tốc độ tăng trưởng giá trị sản xuất</t>
  </si>
  <si>
    <t>- Công nghiệp, xây dựng</t>
  </si>
  <si>
    <t>- Thương mại, dịch vụ</t>
  </si>
  <si>
    <t>- Nông, lâm, thủy sản</t>
  </si>
  <si>
    <t>Cơ cấu kinh tế</t>
  </si>
  <si>
    <t>- TT Công nghiệp, xây dựng</t>
  </si>
  <si>
    <t>Giá trị sản xuất 
(giá hiện hành)</t>
  </si>
  <si>
    <t>Thu, chi ngân sách</t>
  </si>
  <si>
    <t>- Tổng  thu Ngân sách xã</t>
  </si>
  <si>
    <t>- Chi Ngân sách địa phương</t>
  </si>
  <si>
    <t>Nông nghiệp</t>
  </si>
  <si>
    <t>- Sản lượng lương thực</t>
  </si>
  <si>
    <r>
      <t xml:space="preserve"> </t>
    </r>
    <r>
      <rPr>
        <i/>
        <sz val="12"/>
        <rFont val="Times New Roman"/>
        <family val="1"/>
      </rPr>
      <t xml:space="preserve"> Trong đó: </t>
    </r>
    <r>
      <rPr>
        <sz val="12"/>
        <rFont val="Times New Roman"/>
        <family val="1"/>
      </rPr>
      <t>+ Thóc</t>
    </r>
  </si>
  <si>
    <t xml:space="preserve">                      + Ngô</t>
  </si>
  <si>
    <t>- Một số cây trồng chủ yếu</t>
  </si>
  <si>
    <t>+ Lúa: Diện tích</t>
  </si>
  <si>
    <t xml:space="preserve">           Năng suất</t>
  </si>
  <si>
    <t xml:space="preserve">           Sản lượng</t>
  </si>
  <si>
    <t>+ Ngô: Diện tích</t>
  </si>
  <si>
    <t>+ Mỳ: Diện tích</t>
  </si>
  <si>
    <t>+ Lạc: Diện tích</t>
  </si>
  <si>
    <t>+ Đậu: Diện tích</t>
  </si>
  <si>
    <t>+ Rau: Diện tích</t>
  </si>
  <si>
    <t>151,1</t>
  </si>
  <si>
    <t>Xây dựng cánh đồng có doanh thu trên 150 triệu đồng/ha/năm</t>
  </si>
  <si>
    <t>cánh đồng</t>
  </si>
  <si>
    <t>Tổng đàn gia súc</t>
  </si>
  <si>
    <t>- Đàn trâu</t>
  </si>
  <si>
    <t>- Đàn bò</t>
  </si>
  <si>
    <t>- Đàn heo</t>
  </si>
  <si>
    <t>Sản lượng thịt heo xuất chuồng</t>
  </si>
  <si>
    <t>- Đàn dê</t>
  </si>
  <si>
    <t>con</t>
  </si>
  <si>
    <t>- Đàn gia cầm</t>
  </si>
  <si>
    <t>Tổng diện tích được tưới</t>
  </si>
  <si>
    <t>Trong đó: Tưới bằng công trình kiên cố</t>
  </si>
  <si>
    <t>Sản lượng khai thác</t>
  </si>
  <si>
    <t>Tổng diện tích rừng</t>
  </si>
  <si>
    <t>ha</t>
  </si>
  <si>
    <t>rừng trông</t>
  </si>
  <si>
    <t>trồng rừng sản xuất</t>
  </si>
  <si>
    <t>tấn</t>
  </si>
  <si>
    <t>Diện tích rừng trồng trong quy hoạch 3 loại rừng</t>
  </si>
  <si>
    <t>Rừng phòng hộ</t>
  </si>
  <si>
    <t>Rừng sản xuất</t>
  </si>
  <si>
    <t>CHỈ TIÊU VĂN HÓA - XÃ HỘI</t>
  </si>
  <si>
    <t>Giáo dục và Đào tạo</t>
  </si>
  <si>
    <t>Số học sinh phổ thông có mặt đầu năm học (2023-2024)</t>
  </si>
  <si>
    <t>Học sinh</t>
  </si>
  <si>
    <t>Số cháu mầm non</t>
  </si>
  <si>
    <t>Cháu</t>
  </si>
  <si>
    <t>Số trường đạt chuẩn quốc gia</t>
  </si>
  <si>
    <t>Trường</t>
  </si>
  <si>
    <t>- Mầm non</t>
  </si>
  <si>
    <t>1</t>
  </si>
  <si>
    <t>Tỷ lệ trường đạt chuẩn quốc gia</t>
  </si>
  <si>
    <t>Phổ cập giáo dục mầm non trẻ 5 tuổi</t>
  </si>
  <si>
    <t>Văn hóa</t>
  </si>
  <si>
    <t>Tỷ lệ hộ gia đình văn hóa</t>
  </si>
  <si>
    <t>Hộ gia đình văn hóa (giữ chuẩn và công nhận mới)</t>
  </si>
  <si>
    <t>Tỷ lệ thôn văn hóa</t>
  </si>
  <si>
    <t>Tỷ lệ cơ quan, trường học văn hóa</t>
  </si>
  <si>
    <t>Lao động, việc làm, giảm nghèo</t>
  </si>
  <si>
    <t>Số hộ nghèo cuối năm</t>
  </si>
  <si>
    <t>Số hộ giảm nghèo trong năm</t>
  </si>
  <si>
    <t>Tỷ lệ hộ nghèo theo chuẩn nghèo đa chiều (giai đoạn 2022-2025)</t>
  </si>
  <si>
    <t>Số lao động được tạo việc làm</t>
  </si>
  <si>
    <t>L.Động</t>
  </si>
  <si>
    <t>Bảo trợ xã hội</t>
  </si>
  <si>
    <t>Dân số</t>
  </si>
  <si>
    <t>Dân số trung bình</t>
  </si>
  <si>
    <t>Tỷ lệ giảm sinh</t>
  </si>
  <si>
    <t>Tỷ lệ sinh con thứ 3 giảm còn</t>
  </si>
  <si>
    <t>CHỈ TIÊU
TÀI NGUYÊN VÀ MÔI TRƯỜNG</t>
  </si>
  <si>
    <t>Tỷ lệ hộ dân có công trình hợp vệ sinh</t>
  </si>
  <si>
    <t>Tỷ lệ thu gôm rác thải sinh hoạt hộ  gia đình</t>
  </si>
  <si>
    <t>Tỷ lệ hộ dân nông thôn sử dụng nước hợp vệ sinh</t>
  </si>
  <si>
    <t>D</t>
  </si>
  <si>
    <t>CHỈ TIÊU
QUỐC PHÒNG, AN NINH</t>
  </si>
  <si>
    <t>Chỉ tiêu gọi công dân nhập ngũ</t>
  </si>
  <si>
    <t>95-100</t>
  </si>
  <si>
    <t>An ninh</t>
  </si>
  <si>
    <t>đạt</t>
  </si>
  <si>
    <t>Xây dựng xã, thị trấn vững mạnh về quốc phòng</t>
  </si>
  <si>
    <t>An toàn an ninh trật tự</t>
  </si>
  <si>
    <t>(Kèm theo Quyết định số  208/QĐ-UBND ngày 30/12/2023 của  UBND xã Đức Thắng)</t>
  </si>
  <si>
    <t xml:space="preserve"> CHỈ TIÊU KẾ HOẠCH NHÀ NƯỚC 2024</t>
  </si>
  <si>
    <t>Chỉ tiêu kế hoạch giao cho các thôn năm 2024</t>
  </si>
  <si>
    <t>(Giao cho các thôn kèm theo Quyết định số:  208/QĐ-UBND, ngày  30   tháng 12 năm 2023, của  UBND xã ).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</si>
</sst>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#,##0.0"/>
    <numFmt numFmtId="189" formatCode="#,##0.000"/>
    <numFmt numFmtId="190" formatCode="_(* #,##0_);_(* \(#,##0\);_(* &quot;-&quot;??_);_(@_)"/>
    <numFmt numFmtId="191" formatCode="_(* #,##0.000_);_(* \(#,##0.000\);_(* &quot;-&quot;??_);_(@_)"/>
    <numFmt numFmtId="192" formatCode="#.##"/>
    <numFmt numFmtId="193" formatCode="_-* #,##0.0\ _₫_-;\-* #,##0.0\ _₫_-;_-* &quot;-&quot;??\ _₫_-;_-@_-"/>
    <numFmt numFmtId="194" formatCode="_-* #,##0\ _₫_-;\-* #,##0\ _₫_-;_-* &quot;-&quot;??\ _₫_-;_-@_-"/>
    <numFmt numFmtId="195" formatCode="0.000000"/>
    <numFmt numFmtId="196" formatCode="0.0000000"/>
    <numFmt numFmtId="197" formatCode="#,##0.0000"/>
    <numFmt numFmtId="198" formatCode="_-* #,##0.000\ _₫_-;\-* #,##0.000\ _₫_-;_-* &quot;-&quot;??\ _₫_-;_-@_-"/>
    <numFmt numFmtId="199" formatCode="_(* #,##0.0_);_(* \(#,##0.0\);_(* &quot;-&quot;?_);_(@_)"/>
    <numFmt numFmtId="200" formatCode="_(* #,##0_);_(* \(#,##0\);_(* &quot;-&quot;?_);_(@_)"/>
    <numFmt numFmtId="201" formatCode="_(* #,##0.00_);_(* \(#,##0.00\);_(* &quot;-&quot;?_);_(@_)"/>
    <numFmt numFmtId="202" formatCode="_(* #,##0.000_);_(* \(#,##0.000\);_(* &quot;-&quot;?_);_(@_)"/>
    <numFmt numFmtId="203" formatCode="_(* #,##0.0_);_(* \(#,##0.0\);_(* &quot;-&quot;??_);_(@_)"/>
    <numFmt numFmtId="204" formatCode="_-* #,##0.0_-;\-* #,##0.0_-;_-* &quot;-&quot;?_-;_-@_-"/>
    <numFmt numFmtId="205" formatCode="_-* #,##0.0_-;\-* #,##0.0_-;_-* &quot;-&quot;??_-;_-@_-"/>
    <numFmt numFmtId="206" formatCode="_-* #,##0_-;\-* #,##0_-;_-* &quot;-&quot;??_-;_-@_-"/>
    <numFmt numFmtId="207" formatCode="#,##0_ ;\-#,##0\ 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NI-Times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88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88" fontId="9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center" wrapText="1"/>
    </xf>
    <xf numFmtId="188" fontId="10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188" fontId="1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 wrapText="1"/>
    </xf>
    <xf numFmtId="184" fontId="1" fillId="0" borderId="10" xfId="0" applyNumberFormat="1" applyFont="1" applyBorder="1" applyAlignment="1">
      <alignment vertical="top" wrapText="1"/>
    </xf>
    <xf numFmtId="184" fontId="10" fillId="0" borderId="10" xfId="0" applyNumberFormat="1" applyFont="1" applyBorder="1" applyAlignment="1">
      <alignment horizontal="right" vertical="top" wrapText="1"/>
    </xf>
    <xf numFmtId="188" fontId="2" fillId="0" borderId="10" xfId="0" applyNumberFormat="1" applyFont="1" applyBorder="1" applyAlignment="1">
      <alignment horizontal="right" vertical="center" wrapText="1"/>
    </xf>
    <xf numFmtId="184" fontId="1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3" fontId="11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top" wrapText="1"/>
    </xf>
    <xf numFmtId="171" fontId="2" fillId="0" borderId="10" xfId="42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88" fontId="54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93" fontId="2" fillId="0" borderId="10" xfId="42" applyNumberFormat="1" applyFont="1" applyFill="1" applyBorder="1" applyAlignment="1">
      <alignment horizontal="right" vertical="top" wrapText="1"/>
    </xf>
    <xf numFmtId="193" fontId="1" fillId="0" borderId="10" xfId="42" applyNumberFormat="1" applyFont="1" applyFill="1" applyBorder="1" applyAlignment="1">
      <alignment horizontal="right" vertical="top" wrapText="1"/>
    </xf>
    <xf numFmtId="193" fontId="2" fillId="0" borderId="10" xfId="42" applyNumberFormat="1" applyFont="1" applyBorder="1" applyAlignment="1">
      <alignment horizontal="right" vertical="top" wrapText="1"/>
    </xf>
    <xf numFmtId="193" fontId="2" fillId="33" borderId="10" xfId="42" applyNumberFormat="1" applyFont="1" applyFill="1" applyBorder="1" applyAlignment="1">
      <alignment horizontal="right" vertical="top" wrapText="1"/>
    </xf>
    <xf numFmtId="184" fontId="16" fillId="0" borderId="10" xfId="0" applyNumberFormat="1" applyFont="1" applyBorder="1" applyAlignment="1">
      <alignment vertical="top" wrapText="1"/>
    </xf>
    <xf numFmtId="184" fontId="9" fillId="0" borderId="10" xfId="0" applyNumberFormat="1" applyFont="1" applyBorder="1" applyAlignment="1">
      <alignment horizontal="right" vertical="top" wrapText="1"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193" fontId="1" fillId="33" borderId="10" xfId="42" applyNumberFormat="1" applyFont="1" applyFill="1" applyBorder="1" applyAlignment="1">
      <alignment horizontal="right" vertical="top" wrapText="1"/>
    </xf>
    <xf numFmtId="188" fontId="10" fillId="33" borderId="10" xfId="0" applyNumberFormat="1" applyFont="1" applyFill="1" applyBorder="1" applyAlignment="1">
      <alignment horizontal="right" vertical="top" wrapText="1"/>
    </xf>
    <xf numFmtId="4" fontId="10" fillId="33" borderId="10" xfId="0" applyNumberFormat="1" applyFont="1" applyFill="1" applyBorder="1" applyAlignment="1">
      <alignment horizontal="right" vertical="top" wrapText="1"/>
    </xf>
    <xf numFmtId="184" fontId="2" fillId="33" borderId="10" xfId="0" applyNumberFormat="1" applyFont="1" applyFill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188" fontId="2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171" fontId="2" fillId="33" borderId="10" xfId="42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right" vertical="top" wrapText="1"/>
    </xf>
    <xf numFmtId="3" fontId="11" fillId="33" borderId="10" xfId="0" applyNumberFormat="1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203" fontId="2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left" vertical="center" wrapText="1"/>
      <protection/>
    </xf>
    <xf numFmtId="203" fontId="2" fillId="0" borderId="10" xfId="42" applyNumberFormat="1" applyFont="1" applyFill="1" applyBorder="1" applyAlignment="1">
      <alignment horizontal="right" vertical="center"/>
    </xf>
    <xf numFmtId="0" fontId="2" fillId="0" borderId="10" xfId="59" applyFont="1" applyFill="1" applyBorder="1" applyAlignment="1" quotePrefix="1">
      <alignment horizontal="justify" vertical="center" wrapText="1"/>
      <protection/>
    </xf>
    <xf numFmtId="193" fontId="2" fillId="0" borderId="10" xfId="42" applyNumberFormat="1" applyFont="1" applyFill="1" applyBorder="1" applyAlignment="1">
      <alignment horizontal="right" vertical="center" wrapText="1"/>
    </xf>
    <xf numFmtId="0" fontId="2" fillId="0" borderId="10" xfId="59" applyFont="1" applyFill="1" applyBorder="1" applyAlignment="1">
      <alignment horizontal="justify" vertical="center" wrapText="1"/>
      <protection/>
    </xf>
    <xf numFmtId="179" fontId="2" fillId="0" borderId="10" xfId="42" applyNumberFormat="1" applyFont="1" applyFill="1" applyBorder="1" applyAlignment="1">
      <alignment horizontal="right" vertical="center" wrapText="1"/>
    </xf>
    <xf numFmtId="0" fontId="2" fillId="0" borderId="10" xfId="59" applyFont="1" applyFill="1" applyBorder="1" applyAlignment="1" quotePrefix="1">
      <alignment vertical="center" wrapText="1"/>
      <protection/>
    </xf>
    <xf numFmtId="191" fontId="2" fillId="0" borderId="10" xfId="42" applyNumberFormat="1" applyFont="1" applyFill="1" applyBorder="1" applyAlignment="1">
      <alignment horizontal="right" vertical="center" wrapText="1"/>
    </xf>
    <xf numFmtId="0" fontId="2" fillId="0" borderId="10" xfId="59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191" fontId="55" fillId="0" borderId="10" xfId="42" applyNumberFormat="1" applyFont="1" applyBorder="1" applyAlignment="1">
      <alignment horizontal="right" vertical="center"/>
    </xf>
    <xf numFmtId="191" fontId="55" fillId="33" borderId="10" xfId="42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 quotePrefix="1">
      <alignment vertical="center" wrapText="1"/>
      <protection/>
    </xf>
    <xf numFmtId="190" fontId="2" fillId="0" borderId="10" xfId="42" applyNumberFormat="1" applyFont="1" applyFill="1" applyBorder="1" applyAlignment="1">
      <alignment horizontal="right" vertical="center" wrapText="1"/>
    </xf>
    <xf numFmtId="0" fontId="1" fillId="0" borderId="10" xfId="59" applyFont="1" applyFill="1" applyBorder="1" applyAlignment="1">
      <alignment vertical="center" wrapText="1"/>
      <protection/>
    </xf>
    <xf numFmtId="3" fontId="2" fillId="0" borderId="10" xfId="42" applyNumberFormat="1" applyFont="1" applyFill="1" applyBorder="1" applyAlignment="1">
      <alignment horizontal="right" vertical="center" wrapText="1"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 wrapText="1"/>
    </xf>
    <xf numFmtId="188" fontId="2" fillId="0" borderId="10" xfId="42" applyNumberFormat="1" applyFont="1" applyFill="1" applyBorder="1" applyAlignment="1">
      <alignment horizontal="right" vertical="center" wrapText="1"/>
    </xf>
    <xf numFmtId="199" fontId="2" fillId="0" borderId="10" xfId="0" applyNumberFormat="1" applyFont="1" applyFill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right" vertical="center" wrapText="1"/>
    </xf>
    <xf numFmtId="194" fontId="2" fillId="0" borderId="10" xfId="42" applyNumberFormat="1" applyFont="1" applyFill="1" applyBorder="1" applyAlignment="1">
      <alignment horizontal="right" vertical="center" wrapText="1"/>
    </xf>
    <xf numFmtId="1" fontId="2" fillId="0" borderId="10" xfId="42" applyNumberFormat="1" applyFont="1" applyFill="1" applyBorder="1" applyAlignment="1">
      <alignment horizontal="right" vertical="center" wrapText="1"/>
    </xf>
    <xf numFmtId="171" fontId="2" fillId="0" borderId="10" xfId="42" applyFont="1" applyFill="1" applyBorder="1" applyAlignment="1">
      <alignment horizontal="right" vertical="center" wrapText="1"/>
    </xf>
    <xf numFmtId="184" fontId="2" fillId="0" borderId="10" xfId="42" applyNumberFormat="1" applyFont="1" applyFill="1" applyBorder="1" applyAlignment="1">
      <alignment horizontal="right" vertical="center" wrapText="1"/>
    </xf>
    <xf numFmtId="49" fontId="2" fillId="0" borderId="10" xfId="42" applyNumberFormat="1" applyFont="1" applyFill="1" applyBorder="1" applyAlignment="1">
      <alignment horizontal="right" vertical="center" wrapText="1"/>
    </xf>
    <xf numFmtId="0" fontId="1" fillId="0" borderId="10" xfId="59" applyFont="1" applyFill="1" applyBorder="1" applyAlignment="1">
      <alignment horizontal="center" vertical="center"/>
      <protection/>
    </xf>
    <xf numFmtId="190" fontId="2" fillId="0" borderId="10" xfId="42" applyNumberFormat="1" applyFont="1" applyFill="1" applyBorder="1" applyAlignment="1">
      <alignment horizontal="center" vertical="center" wrapText="1"/>
    </xf>
    <xf numFmtId="2" fontId="2" fillId="0" borderId="10" xfId="42" applyNumberFormat="1" applyFont="1" applyFill="1" applyBorder="1" applyAlignment="1">
      <alignment horizontal="right" vertical="center"/>
    </xf>
    <xf numFmtId="190" fontId="2" fillId="0" borderId="10" xfId="42" applyNumberFormat="1" applyFont="1" applyFill="1" applyBorder="1" applyAlignment="1">
      <alignment horizontal="right" vertical="center"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 quotePrefix="1">
      <alignment vertical="center" wrapText="1"/>
      <protection/>
    </xf>
    <xf numFmtId="2" fontId="2" fillId="0" borderId="10" xfId="42" applyNumberFormat="1" applyFont="1" applyFill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right" vertical="center"/>
    </xf>
    <xf numFmtId="49" fontId="2" fillId="0" borderId="10" xfId="42" applyNumberFormat="1" applyFont="1" applyFill="1" applyBorder="1" applyAlignment="1">
      <alignment horizontal="right" vertical="center"/>
    </xf>
    <xf numFmtId="179" fontId="2" fillId="0" borderId="10" xfId="42" applyNumberFormat="1" applyFont="1" applyFill="1" applyBorder="1" applyAlignment="1">
      <alignment horizontal="right" vertical="center"/>
    </xf>
    <xf numFmtId="190" fontId="55" fillId="0" borderId="10" xfId="42" applyNumberFormat="1" applyFont="1" applyFill="1" applyBorder="1" applyAlignment="1">
      <alignment horizontal="right" vertical="center"/>
    </xf>
    <xf numFmtId="179" fontId="55" fillId="0" borderId="10" xfId="42" applyNumberFormat="1" applyFont="1" applyFill="1" applyBorder="1" applyAlignment="1">
      <alignment horizontal="right" vertical="center"/>
    </xf>
    <xf numFmtId="0" fontId="55" fillId="0" borderId="10" xfId="42" applyNumberFormat="1" applyFont="1" applyFill="1" applyBorder="1" applyAlignment="1">
      <alignment horizontal="right" vertical="center"/>
    </xf>
    <xf numFmtId="184" fontId="2" fillId="0" borderId="10" xfId="42" applyNumberFormat="1" applyFont="1" applyFill="1" applyBorder="1" applyAlignment="1">
      <alignment horizontal="right" vertical="center"/>
    </xf>
    <xf numFmtId="0" fontId="2" fillId="0" borderId="10" xfId="59" applyFont="1" applyFill="1" applyBorder="1" applyAlignment="1" quotePrefix="1">
      <alignment horizontal="center" vertical="center" wrapText="1"/>
      <protection/>
    </xf>
    <xf numFmtId="188" fontId="56" fillId="0" borderId="10" xfId="59" applyNumberFormat="1" applyFont="1" applyFill="1" applyBorder="1" applyAlignment="1">
      <alignment horizontal="right" vertical="center"/>
      <protection/>
    </xf>
    <xf numFmtId="203" fontId="56" fillId="33" borderId="10" xfId="59" applyNumberFormat="1" applyFont="1" applyFill="1" applyBorder="1" applyAlignment="1">
      <alignment horizontal="right" vertical="center"/>
      <protection/>
    </xf>
    <xf numFmtId="188" fontId="55" fillId="0" borderId="10" xfId="59" applyNumberFormat="1" applyFont="1" applyFill="1" applyBorder="1" applyAlignment="1">
      <alignment horizontal="right" vertical="center"/>
      <protection/>
    </xf>
    <xf numFmtId="203" fontId="55" fillId="33" borderId="10" xfId="59" applyNumberFormat="1" applyFont="1" applyFill="1" applyBorder="1" applyAlignment="1">
      <alignment horizontal="right" vertical="center"/>
      <protection/>
    </xf>
    <xf numFmtId="184" fontId="2" fillId="0" borderId="10" xfId="0" applyNumberFormat="1" applyFont="1" applyBorder="1" applyAlignment="1">
      <alignment horizontal="right" vertical="center" wrapText="1"/>
    </xf>
    <xf numFmtId="184" fontId="2" fillId="33" borderId="10" xfId="0" applyNumberFormat="1" applyFont="1" applyFill="1" applyBorder="1" applyAlignment="1">
      <alignment horizontal="right" vertical="center" wrapText="1"/>
    </xf>
    <xf numFmtId="204" fontId="5" fillId="0" borderId="0" xfId="0" applyNumberFormat="1" applyFont="1" applyAlignment="1">
      <alignment/>
    </xf>
    <xf numFmtId="190" fontId="11" fillId="0" borderId="10" xfId="0" applyNumberFormat="1" applyFont="1" applyBorder="1" applyAlignment="1">
      <alignment horizontal="center" vertical="top" wrapText="1"/>
    </xf>
    <xf numFmtId="206" fontId="2" fillId="0" borderId="10" xfId="0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C 6 tháng 2019 (HĐND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2.75"/>
  <cols>
    <col min="1" max="1" width="8.8515625" style="75" customWidth="1"/>
    <col min="2" max="2" width="46.00390625" style="75" customWidth="1"/>
    <col min="3" max="3" width="11.57421875" style="76" customWidth="1"/>
    <col min="4" max="4" width="13.8515625" style="77" customWidth="1"/>
    <col min="5" max="5" width="12.00390625" style="76" customWidth="1"/>
    <col min="6" max="16384" width="9.140625" style="74" customWidth="1"/>
  </cols>
  <sheetData>
    <row r="1" spans="1:5" ht="24" customHeight="1">
      <c r="A1" s="144" t="s">
        <v>49</v>
      </c>
      <c r="B1" s="144"/>
      <c r="C1" s="144"/>
      <c r="D1" s="144"/>
      <c r="E1" s="144"/>
    </row>
    <row r="2" spans="1:13" ht="17.25" customHeight="1">
      <c r="A2" s="145" t="s">
        <v>136</v>
      </c>
      <c r="B2" s="145"/>
      <c r="C2" s="145"/>
      <c r="D2" s="145"/>
      <c r="E2" s="145"/>
      <c r="H2" s="145"/>
      <c r="I2" s="145"/>
      <c r="J2" s="145"/>
      <c r="K2" s="145"/>
      <c r="L2" s="145"/>
      <c r="M2" s="145"/>
    </row>
    <row r="3" spans="1:13" ht="17.25" customHeight="1">
      <c r="A3" s="146"/>
      <c r="B3" s="147"/>
      <c r="C3" s="147"/>
      <c r="D3" s="147"/>
      <c r="E3" s="147"/>
      <c r="H3" s="146"/>
      <c r="I3" s="147"/>
      <c r="J3" s="147"/>
      <c r="K3" s="147"/>
      <c r="L3" s="147"/>
      <c r="M3" s="147"/>
    </row>
    <row r="4" ht="16.5" customHeight="1">
      <c r="A4" s="75" t="s">
        <v>36</v>
      </c>
    </row>
    <row r="5" spans="1:6" ht="47.25">
      <c r="A5" s="86" t="s">
        <v>4</v>
      </c>
      <c r="B5" s="87" t="s">
        <v>5</v>
      </c>
      <c r="C5" s="87" t="s">
        <v>6</v>
      </c>
      <c r="D5" s="88" t="s">
        <v>47</v>
      </c>
      <c r="E5" s="88" t="s">
        <v>48</v>
      </c>
      <c r="F5" s="88" t="s">
        <v>7</v>
      </c>
    </row>
    <row r="6" spans="1:6" ht="15.75">
      <c r="A6" s="89" t="s">
        <v>8</v>
      </c>
      <c r="B6" s="91" t="s">
        <v>50</v>
      </c>
      <c r="C6" s="89"/>
      <c r="D6" s="92"/>
      <c r="E6" s="92"/>
      <c r="F6" s="93"/>
    </row>
    <row r="7" spans="1:6" ht="15.75">
      <c r="A7" s="90">
        <v>1</v>
      </c>
      <c r="B7" s="94" t="s">
        <v>51</v>
      </c>
      <c r="C7" s="90" t="s">
        <v>15</v>
      </c>
      <c r="D7" s="95"/>
      <c r="E7" s="97">
        <v>10.842791596232788</v>
      </c>
      <c r="F7" s="93"/>
    </row>
    <row r="8" spans="1:6" ht="15.75">
      <c r="A8" s="90"/>
      <c r="B8" s="96" t="s">
        <v>52</v>
      </c>
      <c r="C8" s="90" t="s">
        <v>15</v>
      </c>
      <c r="D8" s="95"/>
      <c r="E8" s="97">
        <v>11.475409836065573</v>
      </c>
      <c r="F8" s="93"/>
    </row>
    <row r="9" spans="1:6" ht="15.75">
      <c r="A9" s="90"/>
      <c r="B9" s="96" t="s">
        <v>53</v>
      </c>
      <c r="C9" s="90" t="s">
        <v>15</v>
      </c>
      <c r="D9" s="92"/>
      <c r="E9" s="97">
        <v>10.138584974471193</v>
      </c>
      <c r="F9" s="93"/>
    </row>
    <row r="10" spans="1:6" ht="15.75">
      <c r="A10" s="90"/>
      <c r="B10" s="96" t="s">
        <v>54</v>
      </c>
      <c r="C10" s="90" t="s">
        <v>15</v>
      </c>
      <c r="D10" s="92"/>
      <c r="E10" s="97">
        <v>11.11111111111111</v>
      </c>
      <c r="F10" s="93"/>
    </row>
    <row r="11" spans="1:6" ht="15.75">
      <c r="A11" s="90"/>
      <c r="B11" s="98" t="s">
        <v>55</v>
      </c>
      <c r="C11" s="90" t="s">
        <v>15</v>
      </c>
      <c r="D11" s="92"/>
      <c r="E11" s="92"/>
      <c r="F11" s="93"/>
    </row>
    <row r="12" spans="1:6" ht="15.75">
      <c r="A12" s="90"/>
      <c r="B12" s="96" t="s">
        <v>56</v>
      </c>
      <c r="C12" s="90" t="s">
        <v>15</v>
      </c>
      <c r="D12" s="92"/>
      <c r="E12" s="99">
        <f>E16/E15%</f>
        <v>32.89760348583878</v>
      </c>
      <c r="F12" s="93"/>
    </row>
    <row r="13" spans="1:6" ht="15.75">
      <c r="A13" s="90"/>
      <c r="B13" s="96" t="s">
        <v>53</v>
      </c>
      <c r="C13" s="90" t="s">
        <v>15</v>
      </c>
      <c r="D13" s="92"/>
      <c r="E13" s="99">
        <f>E17/E15%</f>
        <v>52.287581699346404</v>
      </c>
      <c r="F13" s="93"/>
    </row>
    <row r="14" spans="1:6" ht="15.75">
      <c r="A14" s="90"/>
      <c r="B14" s="96" t="s">
        <v>54</v>
      </c>
      <c r="C14" s="90" t="s">
        <v>15</v>
      </c>
      <c r="D14" s="92"/>
      <c r="E14" s="99">
        <f>E18/E15%</f>
        <v>14.814814814814815</v>
      </c>
      <c r="F14" s="93"/>
    </row>
    <row r="15" spans="1:6" ht="31.5">
      <c r="A15" s="90">
        <v>2</v>
      </c>
      <c r="B15" s="100" t="s">
        <v>57</v>
      </c>
      <c r="C15" s="90" t="s">
        <v>32</v>
      </c>
      <c r="D15" s="92"/>
      <c r="E15" s="92">
        <f>SUM(E16:E18)</f>
        <v>459</v>
      </c>
      <c r="F15" s="93"/>
    </row>
    <row r="16" spans="1:6" ht="15.75">
      <c r="A16" s="90"/>
      <c r="B16" s="100" t="s">
        <v>56</v>
      </c>
      <c r="C16" s="90" t="s">
        <v>32</v>
      </c>
      <c r="D16" s="92"/>
      <c r="E16" s="101">
        <v>151</v>
      </c>
      <c r="F16" s="93"/>
    </row>
    <row r="17" spans="1:6" ht="15.75">
      <c r="A17" s="90"/>
      <c r="B17" s="100" t="s">
        <v>53</v>
      </c>
      <c r="C17" s="90" t="s">
        <v>32</v>
      </c>
      <c r="D17" s="92"/>
      <c r="E17" s="101">
        <v>240</v>
      </c>
      <c r="F17" s="93"/>
    </row>
    <row r="18" spans="1:6" ht="15.75">
      <c r="A18" s="90"/>
      <c r="B18" s="100" t="s">
        <v>54</v>
      </c>
      <c r="C18" s="90" t="s">
        <v>32</v>
      </c>
      <c r="D18" s="92"/>
      <c r="E18" s="101">
        <v>68</v>
      </c>
      <c r="F18" s="93"/>
    </row>
    <row r="19" spans="1:6" ht="15.75">
      <c r="A19" s="90">
        <v>3</v>
      </c>
      <c r="B19" s="102" t="s">
        <v>58</v>
      </c>
      <c r="C19" s="90"/>
      <c r="D19" s="103"/>
      <c r="E19" s="103"/>
      <c r="F19" s="93"/>
    </row>
    <row r="20" spans="1:6" ht="15.75">
      <c r="A20" s="90"/>
      <c r="B20" s="100" t="s">
        <v>59</v>
      </c>
      <c r="C20" s="90" t="s">
        <v>32</v>
      </c>
      <c r="D20" s="104"/>
      <c r="E20" s="105">
        <v>10</v>
      </c>
      <c r="F20" s="93"/>
    </row>
    <row r="21" spans="1:6" ht="15.75">
      <c r="A21" s="90"/>
      <c r="B21" s="100" t="s">
        <v>60</v>
      </c>
      <c r="C21" s="90" t="s">
        <v>32</v>
      </c>
      <c r="D21" s="104"/>
      <c r="E21" s="105">
        <v>10</v>
      </c>
      <c r="F21" s="93"/>
    </row>
    <row r="22" spans="1:6" ht="15.75">
      <c r="A22" s="89" t="s">
        <v>26</v>
      </c>
      <c r="B22" s="106" t="s">
        <v>61</v>
      </c>
      <c r="C22" s="89"/>
      <c r="D22" s="92"/>
      <c r="E22" s="107"/>
      <c r="F22" s="93"/>
    </row>
    <row r="23" spans="1:6" ht="15.75">
      <c r="A23" s="89">
        <v>1</v>
      </c>
      <c r="B23" s="108" t="s">
        <v>37</v>
      </c>
      <c r="C23" s="89"/>
      <c r="D23" s="92"/>
      <c r="E23" s="109"/>
      <c r="F23" s="93"/>
    </row>
    <row r="24" spans="1:6" ht="15.75">
      <c r="A24" s="90"/>
      <c r="B24" s="100" t="s">
        <v>62</v>
      </c>
      <c r="C24" s="110" t="s">
        <v>12</v>
      </c>
      <c r="D24" s="109">
        <f>D25+D26</f>
        <v>4680.13</v>
      </c>
      <c r="E24" s="109">
        <f>E25+E26</f>
        <v>4680.13</v>
      </c>
      <c r="F24" s="111"/>
    </row>
    <row r="25" spans="1:6" ht="15.75">
      <c r="A25" s="90"/>
      <c r="B25" s="102" t="s">
        <v>63</v>
      </c>
      <c r="C25" s="110" t="s">
        <v>12</v>
      </c>
      <c r="D25" s="109">
        <f>D30</f>
        <v>4000.13</v>
      </c>
      <c r="E25" s="109">
        <f>E30</f>
        <v>4000.13</v>
      </c>
      <c r="F25" s="111"/>
    </row>
    <row r="26" spans="1:6" ht="15.75">
      <c r="A26" s="90"/>
      <c r="B26" s="102" t="s">
        <v>64</v>
      </c>
      <c r="C26" s="110" t="s">
        <v>12</v>
      </c>
      <c r="D26" s="112">
        <f>D33</f>
        <v>680</v>
      </c>
      <c r="E26" s="112">
        <f>E33</f>
        <v>680</v>
      </c>
      <c r="F26" s="111"/>
    </row>
    <row r="27" spans="1:6" ht="15.75">
      <c r="A27" s="90"/>
      <c r="B27" s="100" t="s">
        <v>65</v>
      </c>
      <c r="C27" s="110"/>
      <c r="D27" s="113"/>
      <c r="E27" s="113"/>
      <c r="F27" s="111"/>
    </row>
    <row r="28" spans="1:6" ht="15.75">
      <c r="A28" s="90"/>
      <c r="B28" s="100" t="s">
        <v>66</v>
      </c>
      <c r="C28" s="110" t="s">
        <v>11</v>
      </c>
      <c r="D28" s="107">
        <v>607</v>
      </c>
      <c r="E28" s="107">
        <v>607</v>
      </c>
      <c r="F28" s="111"/>
    </row>
    <row r="29" spans="1:6" ht="15.75">
      <c r="A29" s="90"/>
      <c r="B29" s="102" t="s">
        <v>67</v>
      </c>
      <c r="C29" s="110" t="s">
        <v>24</v>
      </c>
      <c r="D29" s="114">
        <v>65.9</v>
      </c>
      <c r="E29" s="114">
        <v>65.9</v>
      </c>
      <c r="F29" s="111"/>
    </row>
    <row r="30" spans="1:6" ht="15.75">
      <c r="A30" s="90"/>
      <c r="B30" s="102" t="s">
        <v>68</v>
      </c>
      <c r="C30" s="110" t="s">
        <v>12</v>
      </c>
      <c r="D30" s="115">
        <f>D29*D28/10</f>
        <v>4000.13</v>
      </c>
      <c r="E30" s="115">
        <f>E29*E28/10</f>
        <v>4000.13</v>
      </c>
      <c r="F30" s="111"/>
    </row>
    <row r="31" spans="1:6" ht="15.75">
      <c r="A31" s="90"/>
      <c r="B31" s="100" t="s">
        <v>69</v>
      </c>
      <c r="C31" s="110" t="s">
        <v>11</v>
      </c>
      <c r="D31" s="107">
        <v>100</v>
      </c>
      <c r="E31" s="107">
        <v>100</v>
      </c>
      <c r="F31" s="111"/>
    </row>
    <row r="32" spans="1:6" ht="15.75">
      <c r="A32" s="90"/>
      <c r="B32" s="102" t="s">
        <v>67</v>
      </c>
      <c r="C32" s="110" t="s">
        <v>24</v>
      </c>
      <c r="D32" s="114">
        <v>68</v>
      </c>
      <c r="E32" s="114">
        <v>68</v>
      </c>
      <c r="F32" s="111"/>
    </row>
    <row r="33" spans="1:6" ht="15.75">
      <c r="A33" s="90"/>
      <c r="B33" s="102" t="s">
        <v>68</v>
      </c>
      <c r="C33" s="110" t="s">
        <v>12</v>
      </c>
      <c r="D33" s="115">
        <f>D32*D31/10</f>
        <v>680</v>
      </c>
      <c r="E33" s="115">
        <f>E32*E31/10</f>
        <v>680</v>
      </c>
      <c r="F33" s="111"/>
    </row>
    <row r="34" spans="1:6" ht="15.75">
      <c r="A34" s="90"/>
      <c r="B34" s="100" t="s">
        <v>70</v>
      </c>
      <c r="C34" s="110" t="s">
        <v>11</v>
      </c>
      <c r="D34" s="107">
        <v>5</v>
      </c>
      <c r="E34" s="107">
        <v>5</v>
      </c>
      <c r="F34" s="111"/>
    </row>
    <row r="35" spans="1:6" ht="15.75">
      <c r="A35" s="90"/>
      <c r="B35" s="102" t="s">
        <v>67</v>
      </c>
      <c r="C35" s="110" t="s">
        <v>24</v>
      </c>
      <c r="D35" s="116">
        <v>240</v>
      </c>
      <c r="E35" s="116">
        <v>240</v>
      </c>
      <c r="F35" s="111"/>
    </row>
    <row r="36" spans="1:6" ht="15.75">
      <c r="A36" s="90"/>
      <c r="B36" s="102" t="s">
        <v>68</v>
      </c>
      <c r="C36" s="110" t="s">
        <v>12</v>
      </c>
      <c r="D36" s="117">
        <f>D35*D34/10</f>
        <v>120</v>
      </c>
      <c r="E36" s="117">
        <f>E35*E34/10</f>
        <v>120</v>
      </c>
      <c r="F36" s="111"/>
    </row>
    <row r="37" spans="1:7" ht="15.75">
      <c r="A37" s="90"/>
      <c r="B37" s="100" t="s">
        <v>71</v>
      </c>
      <c r="C37" s="110" t="s">
        <v>11</v>
      </c>
      <c r="D37" s="107">
        <v>100</v>
      </c>
      <c r="E37" s="107">
        <v>100</v>
      </c>
      <c r="F37" s="111"/>
      <c r="G37" s="80"/>
    </row>
    <row r="38" spans="1:6" ht="15.75">
      <c r="A38" s="90"/>
      <c r="B38" s="102" t="s">
        <v>67</v>
      </c>
      <c r="C38" s="110" t="s">
        <v>24</v>
      </c>
      <c r="D38" s="107">
        <v>26</v>
      </c>
      <c r="E38" s="107">
        <v>26</v>
      </c>
      <c r="F38" s="111"/>
    </row>
    <row r="39" spans="1:6" s="81" customFormat="1" ht="15.75">
      <c r="A39" s="90"/>
      <c r="B39" s="102" t="s">
        <v>68</v>
      </c>
      <c r="C39" s="110" t="s">
        <v>12</v>
      </c>
      <c r="D39" s="117">
        <f>D38*D37/10</f>
        <v>260</v>
      </c>
      <c r="E39" s="117">
        <f>E38*E37/10</f>
        <v>260</v>
      </c>
      <c r="F39" s="111"/>
    </row>
    <row r="40" spans="1:6" s="81" customFormat="1" ht="15.75">
      <c r="A40" s="90"/>
      <c r="B40" s="100" t="s">
        <v>72</v>
      </c>
      <c r="C40" s="110" t="s">
        <v>11</v>
      </c>
      <c r="D40" s="116">
        <v>120</v>
      </c>
      <c r="E40" s="116">
        <v>120</v>
      </c>
      <c r="F40" s="111"/>
    </row>
    <row r="41" spans="1:6" s="81" customFormat="1" ht="15.75">
      <c r="A41" s="90"/>
      <c r="B41" s="102" t="s">
        <v>67</v>
      </c>
      <c r="C41" s="110" t="s">
        <v>24</v>
      </c>
      <c r="D41" s="118">
        <v>23.3</v>
      </c>
      <c r="E41" s="118">
        <v>23.3</v>
      </c>
      <c r="F41" s="111"/>
    </row>
    <row r="42" spans="1:6" s="81" customFormat="1" ht="15.75">
      <c r="A42" s="90"/>
      <c r="B42" s="102" t="s">
        <v>68</v>
      </c>
      <c r="C42" s="110" t="s">
        <v>12</v>
      </c>
      <c r="D42" s="97">
        <f>D41*D40/10</f>
        <v>279.6</v>
      </c>
      <c r="E42" s="97">
        <f>E41*E40/10</f>
        <v>279.6</v>
      </c>
      <c r="F42" s="111"/>
    </row>
    <row r="43" spans="1:6" s="81" customFormat="1" ht="15.75">
      <c r="A43" s="90"/>
      <c r="B43" s="100" t="s">
        <v>73</v>
      </c>
      <c r="C43" s="110" t="s">
        <v>11</v>
      </c>
      <c r="D43" s="107">
        <v>470</v>
      </c>
      <c r="E43" s="107">
        <v>470</v>
      </c>
      <c r="F43" s="111"/>
    </row>
    <row r="44" spans="1:6" s="81" customFormat="1" ht="15.75">
      <c r="A44" s="90"/>
      <c r="B44" s="102" t="s">
        <v>67</v>
      </c>
      <c r="C44" s="110" t="s">
        <v>24</v>
      </c>
      <c r="D44" s="119" t="s">
        <v>74</v>
      </c>
      <c r="E44" s="119" t="s">
        <v>74</v>
      </c>
      <c r="F44" s="111"/>
    </row>
    <row r="45" spans="1:6" ht="15.75">
      <c r="A45" s="90"/>
      <c r="B45" s="102" t="s">
        <v>68</v>
      </c>
      <c r="C45" s="110" t="s">
        <v>12</v>
      </c>
      <c r="D45" s="115">
        <f>ROUND(D44*D43/10,-2)</f>
        <v>7100</v>
      </c>
      <c r="E45" s="115">
        <f>ROUND(E44*E43/10,-2)</f>
        <v>7100</v>
      </c>
      <c r="F45" s="111"/>
    </row>
    <row r="46" spans="1:6" ht="31.5">
      <c r="A46" s="90"/>
      <c r="B46" s="102" t="s">
        <v>75</v>
      </c>
      <c r="C46" s="110" t="s">
        <v>76</v>
      </c>
      <c r="D46" s="115">
        <v>2</v>
      </c>
      <c r="E46" s="115">
        <v>2</v>
      </c>
      <c r="F46" s="111"/>
    </row>
    <row r="47" spans="1:6" ht="15.75">
      <c r="A47" s="89">
        <v>2</v>
      </c>
      <c r="B47" s="108" t="s">
        <v>77</v>
      </c>
      <c r="C47" s="120" t="s">
        <v>38</v>
      </c>
      <c r="D47" s="107">
        <f>D48+D49+D50+D52</f>
        <v>3070</v>
      </c>
      <c r="E47" s="107">
        <f>E48+E49+E50+E52</f>
        <v>3130</v>
      </c>
      <c r="F47" s="93"/>
    </row>
    <row r="48" spans="1:6" ht="15.75">
      <c r="A48" s="90"/>
      <c r="B48" s="100" t="s">
        <v>78</v>
      </c>
      <c r="C48" s="110" t="s">
        <v>38</v>
      </c>
      <c r="D48" s="121">
        <v>30</v>
      </c>
      <c r="E48" s="121">
        <v>30</v>
      </c>
      <c r="F48" s="93"/>
    </row>
    <row r="49" spans="1:6" ht="15.75">
      <c r="A49" s="90"/>
      <c r="B49" s="100" t="s">
        <v>79</v>
      </c>
      <c r="C49" s="110" t="s">
        <v>38</v>
      </c>
      <c r="D49" s="121">
        <v>1080</v>
      </c>
      <c r="E49" s="121">
        <v>1080</v>
      </c>
      <c r="F49" s="93"/>
    </row>
    <row r="50" spans="1:6" ht="15.75">
      <c r="A50" s="90"/>
      <c r="B50" s="100" t="s">
        <v>80</v>
      </c>
      <c r="C50" s="110" t="s">
        <v>38</v>
      </c>
      <c r="D50" s="121">
        <v>1960</v>
      </c>
      <c r="E50" s="121">
        <v>1960</v>
      </c>
      <c r="F50" s="93"/>
    </row>
    <row r="51" spans="1:6" ht="15.75">
      <c r="A51" s="90"/>
      <c r="B51" s="100" t="s">
        <v>81</v>
      </c>
      <c r="C51" s="110" t="s">
        <v>12</v>
      </c>
      <c r="D51" s="107">
        <v>350</v>
      </c>
      <c r="E51" s="107">
        <v>350</v>
      </c>
      <c r="F51" s="93"/>
    </row>
    <row r="52" spans="1:6" ht="15.75">
      <c r="A52" s="90"/>
      <c r="B52" s="100" t="s">
        <v>82</v>
      </c>
      <c r="C52" s="110" t="s">
        <v>83</v>
      </c>
      <c r="D52" s="107"/>
      <c r="E52" s="107">
        <v>60</v>
      </c>
      <c r="F52" s="93"/>
    </row>
    <row r="53" spans="1:6" ht="15.75">
      <c r="A53" s="90"/>
      <c r="B53" s="100" t="s">
        <v>84</v>
      </c>
      <c r="C53" s="78" t="s">
        <v>39</v>
      </c>
      <c r="D53" s="107"/>
      <c r="E53" s="107">
        <v>39</v>
      </c>
      <c r="F53" s="93"/>
    </row>
    <row r="54" spans="1:6" ht="15.75">
      <c r="A54" s="89">
        <v>3</v>
      </c>
      <c r="B54" s="106" t="s">
        <v>25</v>
      </c>
      <c r="C54" s="120"/>
      <c r="D54" s="95"/>
      <c r="E54" s="122"/>
      <c r="F54" s="93"/>
    </row>
    <row r="55" spans="1:6" ht="15.75">
      <c r="A55" s="90">
        <v>1</v>
      </c>
      <c r="B55" s="100" t="s">
        <v>85</v>
      </c>
      <c r="C55" s="110" t="s">
        <v>11</v>
      </c>
      <c r="D55" s="123"/>
      <c r="E55" s="123">
        <v>608</v>
      </c>
      <c r="F55" s="93"/>
    </row>
    <row r="56" spans="1:6" ht="15.75">
      <c r="A56" s="124"/>
      <c r="B56" s="125" t="s">
        <v>86</v>
      </c>
      <c r="C56" s="110" t="s">
        <v>11</v>
      </c>
      <c r="D56" s="123"/>
      <c r="E56" s="123">
        <v>460</v>
      </c>
      <c r="F56" s="93"/>
    </row>
    <row r="57" spans="1:6" ht="15.75">
      <c r="A57" s="89" t="s">
        <v>9</v>
      </c>
      <c r="B57" s="106" t="s">
        <v>10</v>
      </c>
      <c r="C57" s="120"/>
      <c r="D57" s="92"/>
      <c r="E57" s="126"/>
      <c r="F57" s="93"/>
    </row>
    <row r="58" spans="1:6" ht="15.75">
      <c r="A58" s="90">
        <v>1</v>
      </c>
      <c r="B58" s="102" t="s">
        <v>41</v>
      </c>
      <c r="C58" s="110" t="s">
        <v>11</v>
      </c>
      <c r="D58" s="107"/>
      <c r="E58" s="107">
        <v>14</v>
      </c>
      <c r="F58" s="93"/>
    </row>
    <row r="59" spans="1:6" ht="15.75">
      <c r="A59" s="90">
        <v>2</v>
      </c>
      <c r="B59" s="100" t="s">
        <v>40</v>
      </c>
      <c r="C59" s="110" t="s">
        <v>12</v>
      </c>
      <c r="D59" s="107"/>
      <c r="E59" s="92">
        <v>285</v>
      </c>
      <c r="F59" s="93"/>
    </row>
    <row r="60" spans="1:6" ht="15.75">
      <c r="A60" s="124">
        <v>3</v>
      </c>
      <c r="B60" s="100" t="s">
        <v>87</v>
      </c>
      <c r="C60" s="110" t="s">
        <v>12</v>
      </c>
      <c r="D60" s="107"/>
      <c r="E60" s="107">
        <v>135</v>
      </c>
      <c r="F60" s="93"/>
    </row>
    <row r="61" spans="1:6" ht="15.75">
      <c r="A61" s="89" t="s">
        <v>13</v>
      </c>
      <c r="B61" s="106" t="s">
        <v>27</v>
      </c>
      <c r="C61" s="120"/>
      <c r="D61" s="95"/>
      <c r="E61" s="122"/>
      <c r="F61" s="93"/>
    </row>
    <row r="62" spans="1:6" ht="15.75">
      <c r="A62" s="90">
        <v>1</v>
      </c>
      <c r="B62" s="100" t="s">
        <v>88</v>
      </c>
      <c r="C62" s="110" t="s">
        <v>89</v>
      </c>
      <c r="D62" s="123"/>
      <c r="E62" s="123"/>
      <c r="F62" s="93"/>
    </row>
    <row r="63" spans="1:6" ht="15.75">
      <c r="A63" s="124"/>
      <c r="B63" s="125" t="s">
        <v>90</v>
      </c>
      <c r="C63" s="110" t="s">
        <v>11</v>
      </c>
      <c r="D63" s="123">
        <v>272</v>
      </c>
      <c r="E63" s="123">
        <v>272</v>
      </c>
      <c r="F63" s="93"/>
    </row>
    <row r="64" spans="1:6" ht="15.75">
      <c r="A64" s="90">
        <v>2</v>
      </c>
      <c r="B64" s="100" t="s">
        <v>1</v>
      </c>
      <c r="C64" s="110" t="s">
        <v>89</v>
      </c>
      <c r="D64" s="123"/>
      <c r="E64" s="123">
        <v>608</v>
      </c>
      <c r="F64" s="93"/>
    </row>
    <row r="65" spans="1:6" ht="15.75">
      <c r="A65" s="124"/>
      <c r="B65" s="125" t="s">
        <v>91</v>
      </c>
      <c r="C65" s="110" t="s">
        <v>11</v>
      </c>
      <c r="D65" s="123">
        <v>5</v>
      </c>
      <c r="E65" s="123">
        <v>5</v>
      </c>
      <c r="F65" s="93"/>
    </row>
    <row r="66" spans="1:6" ht="15.75">
      <c r="A66" s="90">
        <v>3</v>
      </c>
      <c r="B66" s="100" t="s">
        <v>2</v>
      </c>
      <c r="C66" s="110" t="s">
        <v>92</v>
      </c>
      <c r="D66" s="123">
        <v>500</v>
      </c>
      <c r="E66" s="123">
        <v>500</v>
      </c>
      <c r="F66" s="93"/>
    </row>
    <row r="67" spans="1:6" ht="15.75">
      <c r="A67" s="90">
        <v>4</v>
      </c>
      <c r="B67" s="100" t="s">
        <v>93</v>
      </c>
      <c r="C67" s="110" t="s">
        <v>89</v>
      </c>
      <c r="D67" s="123">
        <f>D68+D69</f>
        <v>224</v>
      </c>
      <c r="E67" s="123">
        <f>E68+E69</f>
        <v>224</v>
      </c>
      <c r="F67" s="93"/>
    </row>
    <row r="68" spans="1:6" ht="15.75">
      <c r="A68" s="124"/>
      <c r="B68" s="125" t="s">
        <v>94</v>
      </c>
      <c r="C68" s="110" t="s">
        <v>89</v>
      </c>
      <c r="D68" s="123">
        <v>81</v>
      </c>
      <c r="E68" s="123">
        <v>81</v>
      </c>
      <c r="F68" s="93"/>
    </row>
    <row r="69" spans="1:6" ht="15.75">
      <c r="A69" s="124"/>
      <c r="B69" s="125" t="s">
        <v>95</v>
      </c>
      <c r="C69" s="110" t="s">
        <v>89</v>
      </c>
      <c r="D69" s="123">
        <v>143</v>
      </c>
      <c r="E69" s="123">
        <v>143</v>
      </c>
      <c r="F69" s="93"/>
    </row>
    <row r="70" spans="1:6" ht="15.75">
      <c r="A70" s="89" t="s">
        <v>35</v>
      </c>
      <c r="B70" s="89" t="s">
        <v>96</v>
      </c>
      <c r="C70" s="89"/>
      <c r="D70" s="95"/>
      <c r="E70" s="127"/>
      <c r="F70" s="93"/>
    </row>
    <row r="71" spans="1:6" ht="15.75">
      <c r="A71" s="89" t="s">
        <v>8</v>
      </c>
      <c r="B71" s="108" t="s">
        <v>97</v>
      </c>
      <c r="C71" s="120"/>
      <c r="D71" s="95"/>
      <c r="E71" s="127"/>
      <c r="F71" s="93"/>
    </row>
    <row r="72" spans="1:6" s="81" customFormat="1" ht="31.5">
      <c r="A72" s="90">
        <v>1</v>
      </c>
      <c r="B72" s="102" t="s">
        <v>98</v>
      </c>
      <c r="C72" s="110"/>
      <c r="D72" s="123"/>
      <c r="E72" s="123"/>
      <c r="F72" s="93"/>
    </row>
    <row r="73" spans="1:6" ht="15.75">
      <c r="A73" s="90"/>
      <c r="B73" s="100" t="s">
        <v>45</v>
      </c>
      <c r="C73" s="110" t="s">
        <v>99</v>
      </c>
      <c r="D73" s="123">
        <v>426</v>
      </c>
      <c r="E73" s="123">
        <v>426</v>
      </c>
      <c r="F73" s="93"/>
    </row>
    <row r="74" spans="1:6" ht="15.75">
      <c r="A74" s="90"/>
      <c r="B74" s="100" t="s">
        <v>46</v>
      </c>
      <c r="C74" s="110" t="s">
        <v>99</v>
      </c>
      <c r="D74" s="123">
        <v>389</v>
      </c>
      <c r="E74" s="123">
        <v>389</v>
      </c>
      <c r="F74" s="93"/>
    </row>
    <row r="75" spans="1:6" s="83" customFormat="1" ht="15.75">
      <c r="A75" s="90"/>
      <c r="B75" s="102" t="s">
        <v>100</v>
      </c>
      <c r="C75" s="110" t="s">
        <v>101</v>
      </c>
      <c r="D75" s="123">
        <v>216</v>
      </c>
      <c r="E75" s="123">
        <v>216</v>
      </c>
      <c r="F75" s="93"/>
    </row>
    <row r="76" spans="1:6" s="81" customFormat="1" ht="15.75">
      <c r="A76" s="90">
        <v>2</v>
      </c>
      <c r="B76" s="102" t="s">
        <v>102</v>
      </c>
      <c r="C76" s="110" t="s">
        <v>103</v>
      </c>
      <c r="D76" s="128"/>
      <c r="E76" s="128"/>
      <c r="F76" s="93"/>
    </row>
    <row r="77" spans="1:6" ht="15.75">
      <c r="A77" s="90"/>
      <c r="B77" s="100" t="s">
        <v>104</v>
      </c>
      <c r="C77" s="110" t="s">
        <v>33</v>
      </c>
      <c r="D77" s="128"/>
      <c r="E77" s="128" t="s">
        <v>105</v>
      </c>
      <c r="F77" s="93"/>
    </row>
    <row r="78" spans="1:6" ht="15.75">
      <c r="A78" s="90"/>
      <c r="B78" s="100" t="s">
        <v>45</v>
      </c>
      <c r="C78" s="110" t="s">
        <v>33</v>
      </c>
      <c r="D78" s="128"/>
      <c r="E78" s="128" t="s">
        <v>105</v>
      </c>
      <c r="F78" s="93"/>
    </row>
    <row r="79" spans="1:6" s="81" customFormat="1" ht="15.75">
      <c r="A79" s="90"/>
      <c r="B79" s="100" t="s">
        <v>46</v>
      </c>
      <c r="C79" s="110" t="s">
        <v>33</v>
      </c>
      <c r="D79" s="128"/>
      <c r="E79" s="128" t="s">
        <v>105</v>
      </c>
      <c r="F79" s="93"/>
    </row>
    <row r="80" spans="1:6" ht="15.75">
      <c r="A80" s="90">
        <v>3</v>
      </c>
      <c r="B80" s="102" t="s">
        <v>106</v>
      </c>
      <c r="C80" s="110" t="s">
        <v>15</v>
      </c>
      <c r="D80" s="129"/>
      <c r="E80" s="129"/>
      <c r="F80" s="93"/>
    </row>
    <row r="81" spans="1:6" ht="15.75">
      <c r="A81" s="90"/>
      <c r="B81" s="100" t="s">
        <v>104</v>
      </c>
      <c r="C81" s="110" t="s">
        <v>33</v>
      </c>
      <c r="D81" s="129"/>
      <c r="E81" s="129">
        <v>100</v>
      </c>
      <c r="F81" s="93"/>
    </row>
    <row r="82" spans="1:6" ht="15.75">
      <c r="A82" s="90"/>
      <c r="B82" s="100" t="s">
        <v>45</v>
      </c>
      <c r="C82" s="110" t="s">
        <v>33</v>
      </c>
      <c r="D82" s="129"/>
      <c r="E82" s="129">
        <v>100</v>
      </c>
      <c r="F82" s="93"/>
    </row>
    <row r="83" spans="1:6" ht="15.75">
      <c r="A83" s="90"/>
      <c r="B83" s="100" t="s">
        <v>46</v>
      </c>
      <c r="C83" s="110" t="s">
        <v>33</v>
      </c>
      <c r="D83" s="129"/>
      <c r="E83" s="129">
        <v>100</v>
      </c>
      <c r="F83" s="93"/>
    </row>
    <row r="84" spans="1:6" ht="15.75">
      <c r="A84" s="90">
        <v>4</v>
      </c>
      <c r="B84" s="102" t="s">
        <v>107</v>
      </c>
      <c r="C84" s="90" t="s">
        <v>15</v>
      </c>
      <c r="D84" s="123"/>
      <c r="E84" s="129">
        <v>100</v>
      </c>
      <c r="F84" s="93"/>
    </row>
    <row r="85" spans="1:6" ht="15.75">
      <c r="A85" s="89" t="s">
        <v>26</v>
      </c>
      <c r="B85" s="108" t="s">
        <v>108</v>
      </c>
      <c r="C85" s="89"/>
      <c r="D85" s="95"/>
      <c r="E85" s="127"/>
      <c r="F85" s="93"/>
    </row>
    <row r="86" spans="1:6" ht="15.75">
      <c r="A86" s="90">
        <v>1</v>
      </c>
      <c r="B86" s="102" t="s">
        <v>109</v>
      </c>
      <c r="C86" s="90" t="s">
        <v>15</v>
      </c>
      <c r="D86" s="95"/>
      <c r="E86" s="95">
        <v>85</v>
      </c>
      <c r="F86" s="93"/>
    </row>
    <row r="87" spans="1:6" ht="15.75">
      <c r="A87" s="90">
        <v>2</v>
      </c>
      <c r="B87" s="102" t="s">
        <v>110</v>
      </c>
      <c r="C87" s="90" t="s">
        <v>44</v>
      </c>
      <c r="D87" s="95">
        <v>1798</v>
      </c>
      <c r="E87" s="95">
        <v>1798</v>
      </c>
      <c r="F87" s="93"/>
    </row>
    <row r="88" spans="1:6" ht="15.75">
      <c r="A88" s="90">
        <v>3</v>
      </c>
      <c r="B88" s="102" t="s">
        <v>111</v>
      </c>
      <c r="C88" s="90" t="s">
        <v>15</v>
      </c>
      <c r="D88" s="95"/>
      <c r="E88" s="95">
        <v>100</v>
      </c>
      <c r="F88" s="93"/>
    </row>
    <row r="89" spans="1:6" ht="15.75">
      <c r="A89" s="90">
        <v>4</v>
      </c>
      <c r="B89" s="102" t="s">
        <v>112</v>
      </c>
      <c r="C89" s="90" t="s">
        <v>15</v>
      </c>
      <c r="D89" s="95"/>
      <c r="E89" s="95">
        <v>100</v>
      </c>
      <c r="F89" s="93"/>
    </row>
    <row r="90" spans="1:6" ht="15.75">
      <c r="A90" s="89" t="s">
        <v>9</v>
      </c>
      <c r="B90" s="108" t="s">
        <v>113</v>
      </c>
      <c r="C90" s="120"/>
      <c r="D90" s="84"/>
      <c r="E90" s="84"/>
      <c r="F90" s="93"/>
    </row>
    <row r="91" spans="1:6" ht="15.75">
      <c r="A91" s="90">
        <v>1</v>
      </c>
      <c r="B91" s="102" t="s">
        <v>3</v>
      </c>
      <c r="C91" s="110" t="s">
        <v>14</v>
      </c>
      <c r="D91" s="130">
        <v>1965</v>
      </c>
      <c r="E91" s="130">
        <v>1965</v>
      </c>
      <c r="F91" s="93"/>
    </row>
    <row r="92" spans="1:6" ht="15.75">
      <c r="A92" s="90">
        <v>2</v>
      </c>
      <c r="B92" s="102" t="s">
        <v>114</v>
      </c>
      <c r="C92" s="110" t="s">
        <v>14</v>
      </c>
      <c r="D92" s="130">
        <v>67</v>
      </c>
      <c r="E92" s="130">
        <v>67</v>
      </c>
      <c r="F92" s="93"/>
    </row>
    <row r="93" spans="1:6" ht="15.75">
      <c r="A93" s="90">
        <v>3</v>
      </c>
      <c r="B93" s="102" t="s">
        <v>115</v>
      </c>
      <c r="C93" s="110" t="s">
        <v>14</v>
      </c>
      <c r="D93" s="130">
        <v>25</v>
      </c>
      <c r="E93" s="130">
        <v>25</v>
      </c>
      <c r="F93" s="93"/>
    </row>
    <row r="94" spans="1:6" ht="31.5">
      <c r="A94" s="90">
        <v>4</v>
      </c>
      <c r="B94" s="102" t="s">
        <v>116</v>
      </c>
      <c r="C94" s="110" t="s">
        <v>15</v>
      </c>
      <c r="D94" s="131">
        <f>D92*100/D91</f>
        <v>3.409669211195929</v>
      </c>
      <c r="E94" s="131">
        <f>E92*100/E91</f>
        <v>3.409669211195929</v>
      </c>
      <c r="F94" s="93"/>
    </row>
    <row r="95" spans="1:6" ht="15.75">
      <c r="A95" s="90">
        <v>5</v>
      </c>
      <c r="B95" s="102" t="s">
        <v>117</v>
      </c>
      <c r="C95" s="90" t="s">
        <v>118</v>
      </c>
      <c r="D95" s="132">
        <v>156</v>
      </c>
      <c r="E95" s="132">
        <v>156</v>
      </c>
      <c r="F95" s="93"/>
    </row>
    <row r="96" spans="1:6" ht="15.75">
      <c r="A96" s="90">
        <v>6</v>
      </c>
      <c r="B96" s="102" t="s">
        <v>119</v>
      </c>
      <c r="C96" s="90" t="s">
        <v>42</v>
      </c>
      <c r="D96" s="132">
        <v>820</v>
      </c>
      <c r="E96" s="132">
        <v>820</v>
      </c>
      <c r="F96" s="93"/>
    </row>
    <row r="97" spans="1:6" ht="15.75">
      <c r="A97" s="89" t="s">
        <v>13</v>
      </c>
      <c r="B97" s="108" t="s">
        <v>120</v>
      </c>
      <c r="C97" s="89"/>
      <c r="D97" s="95"/>
      <c r="E97" s="127"/>
      <c r="F97" s="93"/>
    </row>
    <row r="98" spans="1:6" ht="15.75">
      <c r="A98" s="90"/>
      <c r="B98" s="102" t="s">
        <v>121</v>
      </c>
      <c r="C98" s="90" t="s">
        <v>23</v>
      </c>
      <c r="D98" s="123"/>
      <c r="E98" s="123">
        <v>8049</v>
      </c>
      <c r="F98" s="93"/>
    </row>
    <row r="99" spans="1:6" ht="15.75">
      <c r="A99" s="90">
        <v>1</v>
      </c>
      <c r="B99" s="102" t="s">
        <v>30</v>
      </c>
      <c r="C99" s="110" t="s">
        <v>15</v>
      </c>
      <c r="D99" s="95"/>
      <c r="E99" s="127">
        <v>0.8</v>
      </c>
      <c r="F99" s="93"/>
    </row>
    <row r="100" spans="1:6" ht="15.75">
      <c r="A100" s="90">
        <v>2</v>
      </c>
      <c r="B100" s="102" t="s">
        <v>122</v>
      </c>
      <c r="C100" s="110" t="s">
        <v>43</v>
      </c>
      <c r="D100" s="95"/>
      <c r="E100" s="127">
        <v>0.5</v>
      </c>
      <c r="F100" s="93"/>
    </row>
    <row r="101" spans="1:6" ht="15.75">
      <c r="A101" s="90">
        <v>3</v>
      </c>
      <c r="B101" s="102" t="s">
        <v>123</v>
      </c>
      <c r="C101" s="110" t="s">
        <v>15</v>
      </c>
      <c r="D101" s="95"/>
      <c r="E101" s="133">
        <v>8</v>
      </c>
      <c r="F101" s="93"/>
    </row>
    <row r="102" spans="1:6" ht="15.75">
      <c r="A102" s="89" t="s">
        <v>28</v>
      </c>
      <c r="B102" s="108" t="s">
        <v>29</v>
      </c>
      <c r="C102" s="89"/>
      <c r="D102" s="95"/>
      <c r="E102" s="127"/>
      <c r="F102" s="93"/>
    </row>
    <row r="103" spans="1:6" ht="15.75">
      <c r="A103" s="134">
        <v>1</v>
      </c>
      <c r="B103" s="82" t="s">
        <v>34</v>
      </c>
      <c r="C103" s="78" t="s">
        <v>15</v>
      </c>
      <c r="D103" s="129"/>
      <c r="E103" s="47">
        <v>8</v>
      </c>
      <c r="F103" s="93"/>
    </row>
    <row r="104" spans="1:6" ht="15.75">
      <c r="A104" s="134">
        <v>2</v>
      </c>
      <c r="B104" s="82" t="s">
        <v>31</v>
      </c>
      <c r="C104" s="78" t="s">
        <v>15</v>
      </c>
      <c r="D104" s="129"/>
      <c r="E104" s="47">
        <v>100</v>
      </c>
      <c r="F104" s="93"/>
    </row>
    <row r="105" spans="1:6" ht="31.5">
      <c r="A105" s="89" t="s">
        <v>35</v>
      </c>
      <c r="B105" s="89" t="s">
        <v>124</v>
      </c>
      <c r="C105" s="120"/>
      <c r="D105" s="95"/>
      <c r="E105" s="127"/>
      <c r="F105" s="93"/>
    </row>
    <row r="106" spans="1:6" ht="15.75">
      <c r="A106" s="90">
        <v>1</v>
      </c>
      <c r="B106" s="100" t="s">
        <v>125</v>
      </c>
      <c r="C106" s="110" t="s">
        <v>15</v>
      </c>
      <c r="D106" s="135"/>
      <c r="E106" s="136">
        <v>100</v>
      </c>
      <c r="F106" s="93"/>
    </row>
    <row r="107" spans="1:6" ht="15.75">
      <c r="A107" s="90">
        <v>2</v>
      </c>
      <c r="B107" s="102" t="s">
        <v>126</v>
      </c>
      <c r="C107" s="110" t="s">
        <v>15</v>
      </c>
      <c r="D107" s="137"/>
      <c r="E107" s="138">
        <v>80</v>
      </c>
      <c r="F107" s="93"/>
    </row>
    <row r="108" spans="1:6" ht="15.75">
      <c r="A108" s="90">
        <v>3</v>
      </c>
      <c r="B108" s="102" t="s">
        <v>127</v>
      </c>
      <c r="C108" s="110" t="s">
        <v>15</v>
      </c>
      <c r="D108" s="95"/>
      <c r="E108" s="95">
        <v>100</v>
      </c>
      <c r="F108" s="93"/>
    </row>
    <row r="109" spans="1:6" ht="31.5">
      <c r="A109" s="89" t="s">
        <v>128</v>
      </c>
      <c r="B109" s="89" t="s">
        <v>129</v>
      </c>
      <c r="C109" s="89"/>
      <c r="D109" s="95"/>
      <c r="E109" s="127"/>
      <c r="F109" s="93"/>
    </row>
    <row r="110" spans="1:6" ht="15.75">
      <c r="A110" s="90">
        <v>1</v>
      </c>
      <c r="B110" s="98" t="s">
        <v>130</v>
      </c>
      <c r="C110" s="90" t="s">
        <v>15</v>
      </c>
      <c r="D110" s="123"/>
      <c r="E110" s="123" t="s">
        <v>131</v>
      </c>
      <c r="F110" s="93"/>
    </row>
    <row r="111" spans="1:6" ht="15.75">
      <c r="A111" s="93">
        <v>2</v>
      </c>
      <c r="B111" s="85" t="s">
        <v>132</v>
      </c>
      <c r="C111" s="93" t="s">
        <v>133</v>
      </c>
      <c r="D111" s="95"/>
      <c r="E111" s="123">
        <v>100</v>
      </c>
      <c r="F111" s="93"/>
    </row>
    <row r="112" spans="1:6" ht="15.75">
      <c r="A112" s="93">
        <v>3</v>
      </c>
      <c r="B112" s="85" t="s">
        <v>134</v>
      </c>
      <c r="C112" s="93" t="s">
        <v>15</v>
      </c>
      <c r="D112" s="95"/>
      <c r="E112" s="123">
        <v>100</v>
      </c>
      <c r="F112" s="93"/>
    </row>
    <row r="113" spans="1:6" ht="15.75">
      <c r="A113" s="79">
        <v>4</v>
      </c>
      <c r="B113" s="85" t="s">
        <v>135</v>
      </c>
      <c r="C113" s="79" t="s">
        <v>15</v>
      </c>
      <c r="D113" s="95"/>
      <c r="E113" s="123">
        <v>100</v>
      </c>
      <c r="F113" s="93"/>
    </row>
  </sheetData>
  <sheetProtection/>
  <mergeCells count="5">
    <mergeCell ref="A1:E1"/>
    <mergeCell ref="A2:E2"/>
    <mergeCell ref="H2:M2"/>
    <mergeCell ref="A3:E3"/>
    <mergeCell ref="H3:M3"/>
  </mergeCells>
  <printOptions/>
  <pageMargins left="0.3" right="0.17" top="0.29" bottom="0.3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94" sqref="L94"/>
    </sheetView>
  </sheetViews>
  <sheetFormatPr defaultColWidth="9.140625" defaultRowHeight="12.75"/>
  <cols>
    <col min="1" max="1" width="5.7109375" style="3" customWidth="1"/>
    <col min="2" max="2" width="36.421875" style="1" customWidth="1"/>
    <col min="3" max="3" width="9.7109375" style="1" customWidth="1"/>
    <col min="4" max="4" width="9.7109375" style="7" customWidth="1"/>
    <col min="5" max="5" width="9.7109375" style="1" customWidth="1"/>
    <col min="6" max="6" width="10.28125" style="1" customWidth="1"/>
    <col min="7" max="7" width="10.00390625" style="1" customWidth="1"/>
    <col min="8" max="8" width="9.7109375" style="1" customWidth="1"/>
    <col min="9" max="9" width="10.7109375" style="1" customWidth="1"/>
    <col min="10" max="10" width="10.140625" style="53" customWidth="1"/>
    <col min="11" max="11" width="10.00390625" style="1" customWidth="1"/>
    <col min="12" max="12" width="11.28125" style="1" customWidth="1"/>
    <col min="13" max="16384" width="9.140625" style="1" customWidth="1"/>
  </cols>
  <sheetData>
    <row r="1" spans="1:12" ht="15.75">
      <c r="A1" s="152" t="s">
        <v>137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5.75">
      <c r="A2" s="153" t="s">
        <v>139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ht="15.75">
      <c r="A3" s="2"/>
    </row>
    <row r="4" spans="1:12" ht="15.75">
      <c r="A4" s="148" t="s">
        <v>4</v>
      </c>
      <c r="B4" s="148" t="s">
        <v>5</v>
      </c>
      <c r="C4" s="148" t="s">
        <v>6</v>
      </c>
      <c r="D4" s="149" t="s">
        <v>16</v>
      </c>
      <c r="E4" s="150" t="s">
        <v>138</v>
      </c>
      <c r="F4" s="150"/>
      <c r="G4" s="150"/>
      <c r="H4" s="150"/>
      <c r="I4" s="150"/>
      <c r="J4" s="150"/>
      <c r="K4" s="150"/>
      <c r="L4" s="148" t="s">
        <v>7</v>
      </c>
    </row>
    <row r="5" spans="1:12" s="3" customFormat="1" ht="31.5">
      <c r="A5" s="148"/>
      <c r="B5" s="148"/>
      <c r="C5" s="148"/>
      <c r="D5" s="149"/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54" t="s">
        <v>22</v>
      </c>
      <c r="K5" s="19" t="s">
        <v>0</v>
      </c>
      <c r="L5" s="148"/>
    </row>
    <row r="6" spans="1:12" s="4" customFormat="1" ht="15.75">
      <c r="A6" s="89" t="s">
        <v>8</v>
      </c>
      <c r="B6" s="106" t="s">
        <v>61</v>
      </c>
      <c r="C6" s="89"/>
      <c r="D6" s="107"/>
      <c r="E6" s="15"/>
      <c r="F6" s="15"/>
      <c r="G6" s="15"/>
      <c r="H6" s="15"/>
      <c r="I6" s="15"/>
      <c r="J6" s="57"/>
      <c r="K6" s="15"/>
      <c r="L6" s="17"/>
    </row>
    <row r="7" spans="1:12" s="4" customFormat="1" ht="15.75">
      <c r="A7" s="89">
        <v>1</v>
      </c>
      <c r="B7" s="108" t="s">
        <v>37</v>
      </c>
      <c r="C7" s="89"/>
      <c r="D7" s="109"/>
      <c r="E7" s="48"/>
      <c r="F7" s="48"/>
      <c r="G7" s="48"/>
      <c r="H7" s="48"/>
      <c r="I7" s="48"/>
      <c r="J7" s="56"/>
      <c r="K7" s="48"/>
      <c r="L7" s="17"/>
    </row>
    <row r="8" spans="1:12" s="4" customFormat="1" ht="15.75">
      <c r="A8" s="90"/>
      <c r="B8" s="100" t="s">
        <v>62</v>
      </c>
      <c r="C8" s="110" t="s">
        <v>12</v>
      </c>
      <c r="D8" s="109">
        <f>D9+D10</f>
        <v>4680.13</v>
      </c>
      <c r="E8" s="109">
        <f>E9+E10</f>
        <v>897.71</v>
      </c>
      <c r="F8" s="109">
        <f aca="true" t="shared" si="0" ref="F8:K8">F9+F10</f>
        <v>729.1000000000001</v>
      </c>
      <c r="G8" s="109">
        <f t="shared" si="0"/>
        <v>566.175</v>
      </c>
      <c r="H8" s="109">
        <f t="shared" si="0"/>
        <v>445.73</v>
      </c>
      <c r="I8" s="109">
        <f t="shared" si="0"/>
        <v>729.1000000000001</v>
      </c>
      <c r="J8" s="109">
        <f t="shared" si="0"/>
        <v>854.3100000000001</v>
      </c>
      <c r="K8" s="109">
        <f t="shared" si="0"/>
        <v>458.16</v>
      </c>
      <c r="L8" s="9"/>
    </row>
    <row r="9" spans="1:12" ht="15.75">
      <c r="A9" s="90"/>
      <c r="B9" s="102" t="s">
        <v>63</v>
      </c>
      <c r="C9" s="110" t="s">
        <v>12</v>
      </c>
      <c r="D9" s="109">
        <f>D14</f>
        <v>4000.13</v>
      </c>
      <c r="E9" s="109">
        <f>E14</f>
        <v>850.11</v>
      </c>
      <c r="F9" s="109">
        <f aca="true" t="shared" si="1" ref="F9:K9">F14</f>
        <v>593.1000000000001</v>
      </c>
      <c r="G9" s="109">
        <f t="shared" si="1"/>
        <v>477.775</v>
      </c>
      <c r="H9" s="109">
        <f t="shared" si="1"/>
        <v>309.73</v>
      </c>
      <c r="I9" s="109">
        <f t="shared" si="1"/>
        <v>593.1000000000001</v>
      </c>
      <c r="J9" s="109">
        <f t="shared" si="1"/>
        <v>718.3100000000001</v>
      </c>
      <c r="K9" s="109">
        <f t="shared" si="1"/>
        <v>458.16</v>
      </c>
      <c r="L9" s="15"/>
    </row>
    <row r="10" spans="1:12" ht="15.75">
      <c r="A10" s="90"/>
      <c r="B10" s="102" t="s">
        <v>64</v>
      </c>
      <c r="C10" s="110" t="s">
        <v>12</v>
      </c>
      <c r="D10" s="112">
        <f>D17</f>
        <v>680</v>
      </c>
      <c r="E10" s="112">
        <f aca="true" t="shared" si="2" ref="E10:K10">E17</f>
        <v>47.6</v>
      </c>
      <c r="F10" s="112">
        <f t="shared" si="2"/>
        <v>136</v>
      </c>
      <c r="G10" s="112">
        <f t="shared" si="2"/>
        <v>88.4</v>
      </c>
      <c r="H10" s="112">
        <f t="shared" si="2"/>
        <v>136</v>
      </c>
      <c r="I10" s="112">
        <f t="shared" si="2"/>
        <v>136</v>
      </c>
      <c r="J10" s="112">
        <f t="shared" si="2"/>
        <v>136</v>
      </c>
      <c r="K10" s="112">
        <f t="shared" si="2"/>
        <v>0</v>
      </c>
      <c r="L10" s="15"/>
    </row>
    <row r="11" spans="1:12" s="4" customFormat="1" ht="15.75">
      <c r="A11" s="90"/>
      <c r="B11" s="100" t="s">
        <v>65</v>
      </c>
      <c r="C11" s="110"/>
      <c r="D11" s="113"/>
      <c r="E11" s="16"/>
      <c r="F11" s="16"/>
      <c r="G11" s="16"/>
      <c r="H11" s="16"/>
      <c r="I11" s="16"/>
      <c r="J11" s="58"/>
      <c r="K11" s="16"/>
      <c r="L11" s="15"/>
    </row>
    <row r="12" spans="1:12" s="4" customFormat="1" ht="15.75">
      <c r="A12" s="90"/>
      <c r="B12" s="100" t="s">
        <v>66</v>
      </c>
      <c r="C12" s="110" t="s">
        <v>11</v>
      </c>
      <c r="D12" s="107">
        <v>607</v>
      </c>
      <c r="E12" s="107">
        <f>64+65</f>
        <v>129</v>
      </c>
      <c r="F12" s="107">
        <v>90</v>
      </c>
      <c r="G12" s="107">
        <v>72.5</v>
      </c>
      <c r="H12" s="107">
        <v>47</v>
      </c>
      <c r="I12" s="107">
        <v>90</v>
      </c>
      <c r="J12" s="107">
        <v>109</v>
      </c>
      <c r="K12" s="107">
        <v>69</v>
      </c>
      <c r="L12" s="10"/>
    </row>
    <row r="13" spans="1:12" ht="15.75">
      <c r="A13" s="90"/>
      <c r="B13" s="102" t="s">
        <v>67</v>
      </c>
      <c r="C13" s="110" t="s">
        <v>24</v>
      </c>
      <c r="D13" s="114">
        <v>65.9</v>
      </c>
      <c r="E13" s="114">
        <v>65.9</v>
      </c>
      <c r="F13" s="114">
        <v>65.9</v>
      </c>
      <c r="G13" s="114">
        <v>65.9</v>
      </c>
      <c r="H13" s="114">
        <v>65.9</v>
      </c>
      <c r="I13" s="114">
        <v>65.9</v>
      </c>
      <c r="J13" s="114">
        <v>65.9</v>
      </c>
      <c r="K13" s="114">
        <v>66.4</v>
      </c>
      <c r="L13" s="12"/>
    </row>
    <row r="14" spans="1:12" ht="15.75">
      <c r="A14" s="90"/>
      <c r="B14" s="102" t="s">
        <v>68</v>
      </c>
      <c r="C14" s="110" t="s">
        <v>12</v>
      </c>
      <c r="D14" s="115">
        <f>D13*D12/10</f>
        <v>4000.13</v>
      </c>
      <c r="E14" s="115">
        <f>E13*E12/10</f>
        <v>850.11</v>
      </c>
      <c r="F14" s="115">
        <f aca="true" t="shared" si="3" ref="F14:K14">F13*F12/10</f>
        <v>593.1000000000001</v>
      </c>
      <c r="G14" s="115">
        <f t="shared" si="3"/>
        <v>477.775</v>
      </c>
      <c r="H14" s="115">
        <f t="shared" si="3"/>
        <v>309.73</v>
      </c>
      <c r="I14" s="115">
        <f t="shared" si="3"/>
        <v>593.1000000000001</v>
      </c>
      <c r="J14" s="115">
        <f t="shared" si="3"/>
        <v>718.3100000000001</v>
      </c>
      <c r="K14" s="115">
        <f t="shared" si="3"/>
        <v>458.16</v>
      </c>
      <c r="L14" s="12"/>
    </row>
    <row r="15" spans="1:12" ht="15.75">
      <c r="A15" s="90"/>
      <c r="B15" s="100" t="s">
        <v>69</v>
      </c>
      <c r="C15" s="110" t="s">
        <v>11</v>
      </c>
      <c r="D15" s="107">
        <v>100</v>
      </c>
      <c r="E15" s="107">
        <v>7</v>
      </c>
      <c r="F15" s="107">
        <v>20</v>
      </c>
      <c r="G15" s="107">
        <v>13</v>
      </c>
      <c r="H15" s="107">
        <v>20</v>
      </c>
      <c r="I15" s="107">
        <v>20</v>
      </c>
      <c r="J15" s="107">
        <v>20</v>
      </c>
      <c r="K15" s="107"/>
      <c r="L15" s="12"/>
    </row>
    <row r="16" spans="1:12" s="4" customFormat="1" ht="15.75">
      <c r="A16" s="90"/>
      <c r="B16" s="102" t="s">
        <v>67</v>
      </c>
      <c r="C16" s="110" t="s">
        <v>24</v>
      </c>
      <c r="D16" s="114">
        <v>68</v>
      </c>
      <c r="E16" s="114">
        <v>68</v>
      </c>
      <c r="F16" s="114">
        <v>68</v>
      </c>
      <c r="G16" s="114">
        <v>68</v>
      </c>
      <c r="H16" s="114">
        <v>68</v>
      </c>
      <c r="I16" s="114">
        <v>68</v>
      </c>
      <c r="J16" s="114">
        <v>68</v>
      </c>
      <c r="K16" s="114"/>
      <c r="L16" s="10"/>
    </row>
    <row r="17" spans="1:12" ht="15.75">
      <c r="A17" s="90"/>
      <c r="B17" s="102" t="s">
        <v>68</v>
      </c>
      <c r="C17" s="110" t="s">
        <v>12</v>
      </c>
      <c r="D17" s="115">
        <f>D16*D15/10</f>
        <v>680</v>
      </c>
      <c r="E17" s="115">
        <f aca="true" t="shared" si="4" ref="E17:K17">E16*E15/10</f>
        <v>47.6</v>
      </c>
      <c r="F17" s="115">
        <f t="shared" si="4"/>
        <v>136</v>
      </c>
      <c r="G17" s="115">
        <f t="shared" si="4"/>
        <v>88.4</v>
      </c>
      <c r="H17" s="115">
        <f t="shared" si="4"/>
        <v>136</v>
      </c>
      <c r="I17" s="115">
        <f t="shared" si="4"/>
        <v>136</v>
      </c>
      <c r="J17" s="115">
        <f t="shared" si="4"/>
        <v>136</v>
      </c>
      <c r="K17" s="115">
        <f t="shared" si="4"/>
        <v>0</v>
      </c>
      <c r="L17" s="12"/>
    </row>
    <row r="18" spans="1:12" ht="15.75">
      <c r="A18" s="90"/>
      <c r="B18" s="100" t="s">
        <v>70</v>
      </c>
      <c r="C18" s="110" t="s">
        <v>11</v>
      </c>
      <c r="D18" s="107">
        <v>5</v>
      </c>
      <c r="E18" s="107">
        <v>2</v>
      </c>
      <c r="F18" s="107">
        <v>1</v>
      </c>
      <c r="G18" s="107">
        <v>2</v>
      </c>
      <c r="H18" s="107">
        <v>0</v>
      </c>
      <c r="I18" s="107">
        <v>0</v>
      </c>
      <c r="J18" s="107">
        <v>0</v>
      </c>
      <c r="K18" s="107">
        <v>0</v>
      </c>
      <c r="L18" s="12">
        <v>0</v>
      </c>
    </row>
    <row r="19" spans="1:12" ht="15.75">
      <c r="A19" s="90"/>
      <c r="B19" s="102" t="s">
        <v>67</v>
      </c>
      <c r="C19" s="110" t="s">
        <v>24</v>
      </c>
      <c r="D19" s="116">
        <v>240</v>
      </c>
      <c r="E19" s="116">
        <v>240</v>
      </c>
      <c r="F19" s="116">
        <v>240</v>
      </c>
      <c r="G19" s="116">
        <v>240</v>
      </c>
      <c r="H19" s="116"/>
      <c r="I19" s="116"/>
      <c r="J19" s="116"/>
      <c r="K19" s="116"/>
      <c r="L19" s="12"/>
    </row>
    <row r="20" spans="1:12" s="4" customFormat="1" ht="15.75">
      <c r="A20" s="90"/>
      <c r="B20" s="102" t="s">
        <v>68</v>
      </c>
      <c r="C20" s="110" t="s">
        <v>12</v>
      </c>
      <c r="D20" s="117">
        <f>D19*D18/10</f>
        <v>120</v>
      </c>
      <c r="E20" s="117">
        <f aca="true" t="shared" si="5" ref="E20:K20">E19*E18/10</f>
        <v>48</v>
      </c>
      <c r="F20" s="117">
        <f t="shared" si="5"/>
        <v>24</v>
      </c>
      <c r="G20" s="117">
        <f t="shared" si="5"/>
        <v>48</v>
      </c>
      <c r="H20" s="117">
        <f t="shared" si="5"/>
        <v>0</v>
      </c>
      <c r="I20" s="117">
        <f t="shared" si="5"/>
        <v>0</v>
      </c>
      <c r="J20" s="117">
        <f t="shared" si="5"/>
        <v>0</v>
      </c>
      <c r="K20" s="117">
        <f t="shared" si="5"/>
        <v>0</v>
      </c>
      <c r="L20" s="10"/>
    </row>
    <row r="21" spans="1:12" ht="15.75">
      <c r="A21" s="90"/>
      <c r="B21" s="100" t="s">
        <v>71</v>
      </c>
      <c r="C21" s="110" t="s">
        <v>11</v>
      </c>
      <c r="D21" s="107">
        <v>100</v>
      </c>
      <c r="E21" s="107">
        <v>50</v>
      </c>
      <c r="F21" s="107">
        <v>15</v>
      </c>
      <c r="G21" s="107">
        <v>15</v>
      </c>
      <c r="H21" s="107">
        <v>10</v>
      </c>
      <c r="I21" s="107">
        <v>5</v>
      </c>
      <c r="J21" s="107">
        <v>5</v>
      </c>
      <c r="K21" s="107"/>
      <c r="L21" s="12"/>
    </row>
    <row r="22" spans="1:12" ht="15.75">
      <c r="A22" s="90"/>
      <c r="B22" s="102" t="s">
        <v>67</v>
      </c>
      <c r="C22" s="110" t="s">
        <v>24</v>
      </c>
      <c r="D22" s="107">
        <v>26</v>
      </c>
      <c r="E22" s="107">
        <v>26</v>
      </c>
      <c r="F22" s="107">
        <v>26</v>
      </c>
      <c r="G22" s="107">
        <v>26</v>
      </c>
      <c r="H22" s="107">
        <v>26</v>
      </c>
      <c r="I22" s="107">
        <v>26</v>
      </c>
      <c r="J22" s="107">
        <v>26</v>
      </c>
      <c r="K22" s="107"/>
      <c r="L22" s="12"/>
    </row>
    <row r="23" spans="1:12" ht="15.75">
      <c r="A23" s="90"/>
      <c r="B23" s="102" t="s">
        <v>68</v>
      </c>
      <c r="C23" s="110" t="s">
        <v>12</v>
      </c>
      <c r="D23" s="117">
        <f>D22*D21/10</f>
        <v>260</v>
      </c>
      <c r="E23" s="117">
        <f aca="true" t="shared" si="6" ref="E23:K23">E22*E21/10</f>
        <v>130</v>
      </c>
      <c r="F23" s="117">
        <f t="shared" si="6"/>
        <v>39</v>
      </c>
      <c r="G23" s="117">
        <f t="shared" si="6"/>
        <v>39</v>
      </c>
      <c r="H23" s="117">
        <f t="shared" si="6"/>
        <v>26</v>
      </c>
      <c r="I23" s="117">
        <f t="shared" si="6"/>
        <v>13</v>
      </c>
      <c r="J23" s="117">
        <f t="shared" si="6"/>
        <v>13</v>
      </c>
      <c r="K23" s="117">
        <f t="shared" si="6"/>
        <v>0</v>
      </c>
      <c r="L23" s="12"/>
    </row>
    <row r="24" spans="1:12" s="4" customFormat="1" ht="15.75">
      <c r="A24" s="90"/>
      <c r="B24" s="100" t="s">
        <v>72</v>
      </c>
      <c r="C24" s="110" t="s">
        <v>11</v>
      </c>
      <c r="D24" s="116">
        <v>120</v>
      </c>
      <c r="E24" s="116">
        <v>24</v>
      </c>
      <c r="F24" s="116">
        <v>18</v>
      </c>
      <c r="G24" s="116">
        <v>17</v>
      </c>
      <c r="H24" s="116">
        <v>22</v>
      </c>
      <c r="I24" s="116">
        <v>17</v>
      </c>
      <c r="J24" s="116">
        <v>22</v>
      </c>
      <c r="K24" s="116"/>
      <c r="L24" s="26"/>
    </row>
    <row r="25" spans="1:12" ht="15.75">
      <c r="A25" s="90"/>
      <c r="B25" s="102" t="s">
        <v>67</v>
      </c>
      <c r="C25" s="110" t="s">
        <v>24</v>
      </c>
      <c r="D25" s="118">
        <v>23.3</v>
      </c>
      <c r="E25" s="118">
        <v>23.3</v>
      </c>
      <c r="F25" s="118">
        <v>23.3</v>
      </c>
      <c r="G25" s="118">
        <v>23.3</v>
      </c>
      <c r="H25" s="118">
        <v>23.3</v>
      </c>
      <c r="I25" s="118">
        <v>23.3</v>
      </c>
      <c r="J25" s="118">
        <v>23.3</v>
      </c>
      <c r="K25" s="118"/>
      <c r="L25" s="12"/>
    </row>
    <row r="26" spans="1:12" ht="15.75">
      <c r="A26" s="90"/>
      <c r="B26" s="102" t="s">
        <v>68</v>
      </c>
      <c r="C26" s="110" t="s">
        <v>12</v>
      </c>
      <c r="D26" s="97">
        <f>D25*D24/10</f>
        <v>279.6</v>
      </c>
      <c r="E26" s="97">
        <f aca="true" t="shared" si="7" ref="E26:K26">E25*E24/10</f>
        <v>55.92</v>
      </c>
      <c r="F26" s="97">
        <f t="shared" si="7"/>
        <v>41.940000000000005</v>
      </c>
      <c r="G26" s="97">
        <f t="shared" si="7"/>
        <v>39.61</v>
      </c>
      <c r="H26" s="97">
        <f t="shared" si="7"/>
        <v>51.260000000000005</v>
      </c>
      <c r="I26" s="97">
        <f t="shared" si="7"/>
        <v>39.61</v>
      </c>
      <c r="J26" s="97">
        <f t="shared" si="7"/>
        <v>51.260000000000005</v>
      </c>
      <c r="K26" s="97">
        <f t="shared" si="7"/>
        <v>0</v>
      </c>
      <c r="L26" s="12"/>
    </row>
    <row r="27" spans="1:12" ht="15.75">
      <c r="A27" s="90"/>
      <c r="B27" s="100" t="s">
        <v>73</v>
      </c>
      <c r="C27" s="110" t="s">
        <v>11</v>
      </c>
      <c r="D27" s="107">
        <v>470</v>
      </c>
      <c r="E27" s="107">
        <v>133</v>
      </c>
      <c r="F27" s="107">
        <v>85</v>
      </c>
      <c r="G27" s="107">
        <v>85</v>
      </c>
      <c r="H27" s="107">
        <v>65</v>
      </c>
      <c r="I27" s="107">
        <v>53</v>
      </c>
      <c r="J27" s="107">
        <v>49</v>
      </c>
      <c r="K27" s="107"/>
      <c r="L27" s="51"/>
    </row>
    <row r="28" spans="1:12" ht="15.75">
      <c r="A28" s="90"/>
      <c r="B28" s="102" t="s">
        <v>67</v>
      </c>
      <c r="C28" s="110" t="s">
        <v>24</v>
      </c>
      <c r="D28" s="119" t="s">
        <v>74</v>
      </c>
      <c r="E28" s="119" t="s">
        <v>74</v>
      </c>
      <c r="F28" s="119" t="s">
        <v>74</v>
      </c>
      <c r="G28" s="119" t="s">
        <v>74</v>
      </c>
      <c r="H28" s="119" t="s">
        <v>74</v>
      </c>
      <c r="I28" s="119" t="s">
        <v>74</v>
      </c>
      <c r="J28" s="119" t="s">
        <v>74</v>
      </c>
      <c r="K28" s="119"/>
      <c r="L28" s="26"/>
    </row>
    <row r="29" spans="1:12" ht="15.75">
      <c r="A29" s="90"/>
      <c r="B29" s="102" t="s">
        <v>68</v>
      </c>
      <c r="C29" s="110" t="s">
        <v>12</v>
      </c>
      <c r="D29" s="115">
        <f>ROUND(D28*D27/10,-2)</f>
        <v>7100</v>
      </c>
      <c r="E29" s="115">
        <f aca="true" t="shared" si="8" ref="E29:K29">ROUND(E28*E27/10,-2)</f>
        <v>2000</v>
      </c>
      <c r="F29" s="115">
        <f t="shared" si="8"/>
        <v>1300</v>
      </c>
      <c r="G29" s="115">
        <f t="shared" si="8"/>
        <v>1300</v>
      </c>
      <c r="H29" s="115">
        <f t="shared" si="8"/>
        <v>1000</v>
      </c>
      <c r="I29" s="115">
        <f t="shared" si="8"/>
        <v>800</v>
      </c>
      <c r="J29" s="115">
        <f t="shared" si="8"/>
        <v>700</v>
      </c>
      <c r="K29" s="115">
        <f t="shared" si="8"/>
        <v>0</v>
      </c>
      <c r="L29" s="12"/>
    </row>
    <row r="30" spans="1:12" s="4" customFormat="1" ht="31.5">
      <c r="A30" s="90"/>
      <c r="B30" s="102" t="s">
        <v>75</v>
      </c>
      <c r="C30" s="110" t="s">
        <v>76</v>
      </c>
      <c r="D30" s="115">
        <v>2</v>
      </c>
      <c r="E30" s="22"/>
      <c r="F30" s="22"/>
      <c r="G30" s="22"/>
      <c r="H30" s="24"/>
      <c r="I30" s="24"/>
      <c r="J30" s="61"/>
      <c r="K30" s="22"/>
      <c r="L30" s="10"/>
    </row>
    <row r="31" spans="1:12" ht="15.75">
      <c r="A31" s="89">
        <v>2</v>
      </c>
      <c r="B31" s="108" t="s">
        <v>77</v>
      </c>
      <c r="C31" s="120" t="s">
        <v>38</v>
      </c>
      <c r="D31" s="107">
        <f>D32+D33+D34+D36</f>
        <v>3130</v>
      </c>
      <c r="E31" s="107">
        <f aca="true" t="shared" si="9" ref="E31:J31">E32+E33+E34+E36</f>
        <v>663</v>
      </c>
      <c r="F31" s="107">
        <f t="shared" si="9"/>
        <v>546</v>
      </c>
      <c r="G31" s="107">
        <f t="shared" si="9"/>
        <v>500</v>
      </c>
      <c r="H31" s="107">
        <f t="shared" si="9"/>
        <v>457</v>
      </c>
      <c r="I31" s="107">
        <f t="shared" si="9"/>
        <v>484</v>
      </c>
      <c r="J31" s="107">
        <f t="shared" si="9"/>
        <v>480</v>
      </c>
      <c r="K31" s="24"/>
      <c r="L31" s="12"/>
    </row>
    <row r="32" spans="1:12" s="4" customFormat="1" ht="15.75">
      <c r="A32" s="90"/>
      <c r="B32" s="100" t="s">
        <v>78</v>
      </c>
      <c r="C32" s="110" t="s">
        <v>38</v>
      </c>
      <c r="D32" s="121">
        <v>30</v>
      </c>
      <c r="E32" s="49"/>
      <c r="F32" s="49">
        <v>30</v>
      </c>
      <c r="G32" s="49"/>
      <c r="H32" s="41"/>
      <c r="I32" s="41"/>
      <c r="J32" s="60"/>
      <c r="K32" s="23"/>
      <c r="L32" s="12"/>
    </row>
    <row r="33" spans="1:12" s="4" customFormat="1" ht="15.75">
      <c r="A33" s="90"/>
      <c r="B33" s="100" t="s">
        <v>79</v>
      </c>
      <c r="C33" s="110" t="s">
        <v>38</v>
      </c>
      <c r="D33" s="121">
        <v>1080</v>
      </c>
      <c r="E33" s="22">
        <v>258</v>
      </c>
      <c r="F33" s="22">
        <v>185</v>
      </c>
      <c r="G33" s="22">
        <v>200</v>
      </c>
      <c r="H33" s="15">
        <v>167</v>
      </c>
      <c r="I33" s="15">
        <v>130</v>
      </c>
      <c r="J33" s="57">
        <v>140</v>
      </c>
      <c r="K33" s="15"/>
      <c r="L33" s="12"/>
    </row>
    <row r="34" spans="1:12" ht="15.75">
      <c r="A34" s="90"/>
      <c r="B34" s="100" t="s">
        <v>80</v>
      </c>
      <c r="C34" s="110" t="s">
        <v>38</v>
      </c>
      <c r="D34" s="121">
        <v>1960</v>
      </c>
      <c r="E34" s="22">
        <v>390</v>
      </c>
      <c r="F34" s="22">
        <v>300</v>
      </c>
      <c r="G34" s="22">
        <v>300</v>
      </c>
      <c r="H34" s="22">
        <v>290</v>
      </c>
      <c r="I34" s="22">
        <v>340</v>
      </c>
      <c r="J34" s="59">
        <v>340</v>
      </c>
      <c r="K34" s="52"/>
      <c r="L34" s="12"/>
    </row>
    <row r="35" spans="1:12" s="4" customFormat="1" ht="15.75">
      <c r="A35" s="90"/>
      <c r="B35" s="100" t="s">
        <v>81</v>
      </c>
      <c r="C35" s="110" t="s">
        <v>12</v>
      </c>
      <c r="D35" s="107">
        <v>350</v>
      </c>
      <c r="E35" s="47">
        <v>76</v>
      </c>
      <c r="F35" s="47">
        <v>56</v>
      </c>
      <c r="G35" s="47">
        <v>57</v>
      </c>
      <c r="H35" s="47">
        <v>49</v>
      </c>
      <c r="I35" s="47">
        <v>52</v>
      </c>
      <c r="J35" s="50">
        <v>60</v>
      </c>
      <c r="K35" s="47"/>
      <c r="L35" s="12"/>
    </row>
    <row r="36" spans="1:12" s="4" customFormat="1" ht="15.75">
      <c r="A36" s="90"/>
      <c r="B36" s="100" t="s">
        <v>82</v>
      </c>
      <c r="C36" s="110" t="s">
        <v>83</v>
      </c>
      <c r="D36" s="107">
        <v>60</v>
      </c>
      <c r="E36" s="47">
        <v>15</v>
      </c>
      <c r="F36" s="47">
        <v>31</v>
      </c>
      <c r="G36" s="47"/>
      <c r="H36" s="47"/>
      <c r="I36" s="47">
        <v>14</v>
      </c>
      <c r="J36" s="50"/>
      <c r="K36" s="47"/>
      <c r="L36" s="12"/>
    </row>
    <row r="37" spans="1:12" ht="15.75">
      <c r="A37" s="90"/>
      <c r="B37" s="100" t="s">
        <v>84</v>
      </c>
      <c r="C37" s="78" t="s">
        <v>39</v>
      </c>
      <c r="D37" s="107">
        <v>39</v>
      </c>
      <c r="E37" s="22">
        <v>5.2</v>
      </c>
      <c r="F37" s="22">
        <v>6.1</v>
      </c>
      <c r="G37" s="22">
        <v>8.9</v>
      </c>
      <c r="H37" s="22">
        <v>6.5</v>
      </c>
      <c r="I37" s="22">
        <v>5.2</v>
      </c>
      <c r="J37" s="59">
        <v>7.1</v>
      </c>
      <c r="K37" s="22"/>
      <c r="L37" s="12"/>
    </row>
    <row r="38" spans="1:12" s="4" customFormat="1" ht="15.75">
      <c r="A38" s="89">
        <v>3</v>
      </c>
      <c r="B38" s="106" t="s">
        <v>25</v>
      </c>
      <c r="C38" s="120"/>
      <c r="D38" s="122"/>
      <c r="E38" s="47"/>
      <c r="F38" s="47"/>
      <c r="G38" s="47"/>
      <c r="H38" s="47"/>
      <c r="I38" s="47"/>
      <c r="J38" s="50"/>
      <c r="K38" s="23"/>
      <c r="L38" s="10"/>
    </row>
    <row r="39" spans="1:12" ht="15.75">
      <c r="A39" s="90">
        <v>1</v>
      </c>
      <c r="B39" s="100" t="s">
        <v>85</v>
      </c>
      <c r="C39" s="110" t="s">
        <v>11</v>
      </c>
      <c r="D39" s="123">
        <v>608</v>
      </c>
      <c r="E39" s="22">
        <v>128</v>
      </c>
      <c r="F39" s="22">
        <v>111</v>
      </c>
      <c r="G39" s="22">
        <v>67</v>
      </c>
      <c r="H39" s="22">
        <v>47</v>
      </c>
      <c r="I39" s="22">
        <v>89</v>
      </c>
      <c r="J39" s="59">
        <v>112</v>
      </c>
      <c r="K39" s="22">
        <v>54</v>
      </c>
      <c r="L39" s="12"/>
    </row>
    <row r="40" spans="1:12" ht="31.5">
      <c r="A40" s="124"/>
      <c r="B40" s="125" t="s">
        <v>86</v>
      </c>
      <c r="C40" s="110" t="s">
        <v>11</v>
      </c>
      <c r="D40" s="123">
        <v>460</v>
      </c>
      <c r="E40" s="139">
        <v>90</v>
      </c>
      <c r="F40" s="139">
        <v>85</v>
      </c>
      <c r="G40" s="139">
        <v>65</v>
      </c>
      <c r="H40" s="139">
        <v>40</v>
      </c>
      <c r="I40" s="139">
        <v>70</v>
      </c>
      <c r="J40" s="140">
        <v>110</v>
      </c>
      <c r="K40" s="22"/>
      <c r="L40" s="12"/>
    </row>
    <row r="41" spans="1:12" s="4" customFormat="1" ht="15.75">
      <c r="A41" s="89" t="s">
        <v>9</v>
      </c>
      <c r="B41" s="106" t="s">
        <v>10</v>
      </c>
      <c r="C41" s="120"/>
      <c r="D41" s="126"/>
      <c r="E41" s="47"/>
      <c r="F41" s="47"/>
      <c r="G41" s="47"/>
      <c r="H41" s="47"/>
      <c r="I41" s="47"/>
      <c r="J41" s="50"/>
      <c r="K41" s="23"/>
      <c r="L41" s="151"/>
    </row>
    <row r="42" spans="1:12" ht="15.75">
      <c r="A42" s="90">
        <v>1</v>
      </c>
      <c r="B42" s="102" t="s">
        <v>41</v>
      </c>
      <c r="C42" s="110" t="s">
        <v>11</v>
      </c>
      <c r="D42" s="107">
        <v>14</v>
      </c>
      <c r="E42" s="47">
        <v>14</v>
      </c>
      <c r="F42" s="47"/>
      <c r="G42" s="47"/>
      <c r="H42" s="47"/>
      <c r="I42" s="47"/>
      <c r="J42" s="50"/>
      <c r="K42" s="13"/>
      <c r="L42" s="151"/>
    </row>
    <row r="43" spans="1:12" ht="15.75">
      <c r="A43" s="90">
        <v>2</v>
      </c>
      <c r="B43" s="100" t="s">
        <v>40</v>
      </c>
      <c r="C43" s="110" t="s">
        <v>12</v>
      </c>
      <c r="D43" s="92">
        <v>285</v>
      </c>
      <c r="E43" s="24">
        <v>285</v>
      </c>
      <c r="F43" s="41"/>
      <c r="G43" s="41"/>
      <c r="H43" s="41"/>
      <c r="I43" s="41"/>
      <c r="J43" s="62"/>
      <c r="K43" s="22"/>
      <c r="L43" s="151"/>
    </row>
    <row r="44" spans="1:12" s="4" customFormat="1" ht="15.75">
      <c r="A44" s="124">
        <v>3</v>
      </c>
      <c r="B44" s="100" t="s">
        <v>87</v>
      </c>
      <c r="C44" s="110" t="s">
        <v>12</v>
      </c>
      <c r="D44" s="107">
        <v>135</v>
      </c>
      <c r="E44" s="47">
        <v>85</v>
      </c>
      <c r="F44" s="47">
        <v>10</v>
      </c>
      <c r="G44" s="47">
        <v>40</v>
      </c>
      <c r="H44" s="47"/>
      <c r="I44" s="47"/>
      <c r="J44" s="50"/>
      <c r="K44" s="23"/>
      <c r="L44" s="12"/>
    </row>
    <row r="45" spans="1:12" ht="15.75">
      <c r="A45" s="89" t="s">
        <v>13</v>
      </c>
      <c r="B45" s="106" t="s">
        <v>27</v>
      </c>
      <c r="C45" s="120"/>
      <c r="D45" s="122"/>
      <c r="E45" s="22"/>
      <c r="F45" s="22"/>
      <c r="G45" s="22"/>
      <c r="H45" s="22"/>
      <c r="I45" s="22"/>
      <c r="J45" s="59"/>
      <c r="K45" s="22"/>
      <c r="L45" s="12"/>
    </row>
    <row r="46" spans="1:12" ht="15.75">
      <c r="A46" s="90">
        <v>1</v>
      </c>
      <c r="B46" s="100" t="s">
        <v>88</v>
      </c>
      <c r="C46" s="110" t="s">
        <v>89</v>
      </c>
      <c r="D46" s="123">
        <f>D47</f>
        <v>272</v>
      </c>
      <c r="E46" s="123">
        <f aca="true" t="shared" si="10" ref="E46:J46">E47</f>
        <v>230</v>
      </c>
      <c r="F46" s="123">
        <f t="shared" si="10"/>
        <v>0</v>
      </c>
      <c r="G46" s="123">
        <f t="shared" si="10"/>
        <v>42</v>
      </c>
      <c r="H46" s="123">
        <f t="shared" si="10"/>
        <v>0</v>
      </c>
      <c r="I46" s="123">
        <f t="shared" si="10"/>
        <v>0</v>
      </c>
      <c r="J46" s="123">
        <f t="shared" si="10"/>
        <v>0</v>
      </c>
      <c r="K46" s="22"/>
      <c r="L46" s="12"/>
    </row>
    <row r="47" spans="1:12" s="4" customFormat="1" ht="15.75">
      <c r="A47" s="124"/>
      <c r="B47" s="125" t="s">
        <v>90</v>
      </c>
      <c r="C47" s="110" t="s">
        <v>11</v>
      </c>
      <c r="D47" s="123">
        <v>272</v>
      </c>
      <c r="E47" s="47">
        <v>230</v>
      </c>
      <c r="F47" s="47"/>
      <c r="G47" s="47">
        <v>42</v>
      </c>
      <c r="H47" s="47"/>
      <c r="I47" s="47"/>
      <c r="J47" s="50"/>
      <c r="K47" s="23"/>
      <c r="L47" s="12"/>
    </row>
    <row r="48" spans="1:12" ht="15.75">
      <c r="A48" s="90">
        <v>2</v>
      </c>
      <c r="B48" s="100" t="s">
        <v>1</v>
      </c>
      <c r="C48" s="110" t="s">
        <v>89</v>
      </c>
      <c r="D48" s="123">
        <f>D49</f>
        <v>5</v>
      </c>
      <c r="E48" s="123">
        <f>E49</f>
        <v>3.5</v>
      </c>
      <c r="F48" s="123">
        <f>F49</f>
        <v>0</v>
      </c>
      <c r="G48" s="123">
        <f>G49</f>
        <v>1.5</v>
      </c>
      <c r="H48" s="22"/>
      <c r="I48" s="22"/>
      <c r="J48" s="59"/>
      <c r="K48" s="13"/>
      <c r="L48" s="12"/>
    </row>
    <row r="49" spans="1:12" ht="15.75">
      <c r="A49" s="124"/>
      <c r="B49" s="125" t="s">
        <v>91</v>
      </c>
      <c r="C49" s="110" t="s">
        <v>11</v>
      </c>
      <c r="D49" s="123">
        <v>5</v>
      </c>
      <c r="E49" s="22">
        <v>3.5</v>
      </c>
      <c r="F49" s="22"/>
      <c r="G49" s="22">
        <v>1.5</v>
      </c>
      <c r="H49" s="22"/>
      <c r="I49" s="22"/>
      <c r="J49" s="59"/>
      <c r="K49" s="22"/>
      <c r="L49" s="12"/>
    </row>
    <row r="50" spans="1:12" s="5" customFormat="1" ht="15.75">
      <c r="A50" s="90">
        <v>3</v>
      </c>
      <c r="B50" s="100" t="s">
        <v>2</v>
      </c>
      <c r="C50" s="110" t="s">
        <v>92</v>
      </c>
      <c r="D50" s="123">
        <v>500</v>
      </c>
      <c r="E50" s="48"/>
      <c r="F50" s="48"/>
      <c r="G50" s="48"/>
      <c r="H50" s="48"/>
      <c r="I50" s="48"/>
      <c r="J50" s="56"/>
      <c r="K50" s="48"/>
      <c r="L50" s="18"/>
    </row>
    <row r="51" spans="1:12" ht="31.5">
      <c r="A51" s="90">
        <v>4</v>
      </c>
      <c r="B51" s="100" t="s">
        <v>93</v>
      </c>
      <c r="C51" s="110" t="s">
        <v>89</v>
      </c>
      <c r="D51" s="123">
        <f>D52+D53</f>
        <v>224</v>
      </c>
      <c r="E51" s="123">
        <f aca="true" t="shared" si="11" ref="E51:J51">E52+E53</f>
        <v>112</v>
      </c>
      <c r="F51" s="123">
        <f t="shared" si="11"/>
        <v>59</v>
      </c>
      <c r="G51" s="123">
        <f t="shared" si="11"/>
        <v>53</v>
      </c>
      <c r="H51" s="123">
        <f t="shared" si="11"/>
        <v>0</v>
      </c>
      <c r="I51" s="123">
        <f t="shared" si="11"/>
        <v>0</v>
      </c>
      <c r="J51" s="123">
        <f t="shared" si="11"/>
        <v>0</v>
      </c>
      <c r="K51" s="27"/>
      <c r="L51" s="12"/>
    </row>
    <row r="52" spans="1:12" s="4" customFormat="1" ht="15.75">
      <c r="A52" s="124"/>
      <c r="B52" s="125" t="s">
        <v>94</v>
      </c>
      <c r="C52" s="110" t="s">
        <v>89</v>
      </c>
      <c r="D52" s="123">
        <v>81</v>
      </c>
      <c r="E52" s="31">
        <v>73</v>
      </c>
      <c r="F52" s="31"/>
      <c r="G52" s="31">
        <v>8</v>
      </c>
      <c r="H52" s="31"/>
      <c r="I52" s="31"/>
      <c r="J52" s="63"/>
      <c r="K52" s="29"/>
      <c r="L52" s="10"/>
    </row>
    <row r="53" spans="1:12" ht="15.75">
      <c r="A53" s="124"/>
      <c r="B53" s="125" t="s">
        <v>95</v>
      </c>
      <c r="C53" s="110" t="s">
        <v>89</v>
      </c>
      <c r="D53" s="123">
        <v>143</v>
      </c>
      <c r="E53" s="25">
        <v>39</v>
      </c>
      <c r="F53" s="25">
        <v>59</v>
      </c>
      <c r="G53" s="25">
        <v>45</v>
      </c>
      <c r="H53" s="25"/>
      <c r="I53" s="25"/>
      <c r="J53" s="64"/>
      <c r="K53" s="25"/>
      <c r="L53" s="30"/>
    </row>
    <row r="54" spans="1:12" ht="15.75">
      <c r="A54" s="89" t="s">
        <v>35</v>
      </c>
      <c r="B54" s="89" t="s">
        <v>96</v>
      </c>
      <c r="C54" s="89"/>
      <c r="D54" s="127"/>
      <c r="E54" s="31"/>
      <c r="F54" s="31"/>
      <c r="G54" s="31"/>
      <c r="H54" s="31"/>
      <c r="I54" s="31"/>
      <c r="J54" s="63"/>
      <c r="K54" s="31"/>
      <c r="L54" s="30"/>
    </row>
    <row r="55" spans="1:12" ht="15.75" hidden="1">
      <c r="A55" s="89" t="s">
        <v>8</v>
      </c>
      <c r="B55" s="108" t="s">
        <v>97</v>
      </c>
      <c r="C55" s="120"/>
      <c r="D55" s="127"/>
      <c r="E55" s="32"/>
      <c r="F55" s="32"/>
      <c r="G55" s="32"/>
      <c r="H55" s="32"/>
      <c r="I55" s="32"/>
      <c r="J55" s="63"/>
      <c r="K55" s="31"/>
      <c r="L55" s="30"/>
    </row>
    <row r="56" spans="1:12" s="5" customFormat="1" ht="31.5" hidden="1">
      <c r="A56" s="90">
        <v>1</v>
      </c>
      <c r="B56" s="102" t="s">
        <v>98</v>
      </c>
      <c r="C56" s="110"/>
      <c r="D56" s="123"/>
      <c r="E56" s="21"/>
      <c r="F56" s="21"/>
      <c r="G56" s="21"/>
      <c r="H56" s="21"/>
      <c r="I56" s="21"/>
      <c r="J56" s="65"/>
      <c r="K56" s="32"/>
      <c r="L56" s="30"/>
    </row>
    <row r="57" spans="1:12" s="4" customFormat="1" ht="15.75" hidden="1">
      <c r="A57" s="90"/>
      <c r="B57" s="100" t="s">
        <v>45</v>
      </c>
      <c r="C57" s="110" t="s">
        <v>99</v>
      </c>
      <c r="D57" s="123">
        <v>426</v>
      </c>
      <c r="E57" s="30"/>
      <c r="F57" s="30"/>
      <c r="G57" s="30"/>
      <c r="H57" s="30"/>
      <c r="I57" s="30"/>
      <c r="J57" s="66"/>
      <c r="K57" s="30"/>
      <c r="L57" s="30"/>
    </row>
    <row r="58" spans="1:12" s="4" customFormat="1" ht="15.75" hidden="1">
      <c r="A58" s="90"/>
      <c r="B58" s="100" t="s">
        <v>46</v>
      </c>
      <c r="C58" s="110" t="s">
        <v>99</v>
      </c>
      <c r="D58" s="123">
        <v>389</v>
      </c>
      <c r="E58" s="30"/>
      <c r="F58" s="30"/>
      <c r="G58" s="30"/>
      <c r="H58" s="30"/>
      <c r="I58" s="30"/>
      <c r="J58" s="66"/>
      <c r="K58" s="30"/>
      <c r="L58" s="30"/>
    </row>
    <row r="59" spans="1:12" ht="15.75" hidden="1">
      <c r="A59" s="90"/>
      <c r="B59" s="102" t="s">
        <v>100</v>
      </c>
      <c r="C59" s="110" t="s">
        <v>101</v>
      </c>
      <c r="D59" s="123">
        <v>216</v>
      </c>
      <c r="E59" s="22"/>
      <c r="F59" s="22"/>
      <c r="G59" s="22"/>
      <c r="H59" s="22"/>
      <c r="I59" s="22"/>
      <c r="J59" s="59"/>
      <c r="K59" s="22"/>
      <c r="L59" s="12"/>
    </row>
    <row r="60" spans="1:12" ht="15.75" hidden="1">
      <c r="A60" s="90">
        <v>2</v>
      </c>
      <c r="B60" s="102" t="s">
        <v>102</v>
      </c>
      <c r="C60" s="110" t="s">
        <v>103</v>
      </c>
      <c r="D60" s="128"/>
      <c r="E60" s="22"/>
      <c r="F60" s="22"/>
      <c r="G60" s="22"/>
      <c r="H60" s="22"/>
      <c r="I60" s="22"/>
      <c r="J60" s="59"/>
      <c r="K60" s="22"/>
      <c r="L60" s="12"/>
    </row>
    <row r="61" spans="1:12" ht="15.75" hidden="1">
      <c r="A61" s="90"/>
      <c r="B61" s="100" t="s">
        <v>104</v>
      </c>
      <c r="C61" s="110" t="s">
        <v>33</v>
      </c>
      <c r="D61" s="128" t="s">
        <v>105</v>
      </c>
      <c r="E61" s="22"/>
      <c r="F61" s="22"/>
      <c r="G61" s="22"/>
      <c r="H61" s="22"/>
      <c r="I61" s="22"/>
      <c r="J61" s="59"/>
      <c r="K61" s="22"/>
      <c r="L61" s="12"/>
    </row>
    <row r="62" spans="1:12" s="4" customFormat="1" ht="15.75" hidden="1">
      <c r="A62" s="90"/>
      <c r="B62" s="100" t="s">
        <v>45</v>
      </c>
      <c r="C62" s="110" t="s">
        <v>33</v>
      </c>
      <c r="D62" s="128" t="s">
        <v>105</v>
      </c>
      <c r="E62" s="22"/>
      <c r="F62" s="22"/>
      <c r="G62" s="22"/>
      <c r="H62" s="22"/>
      <c r="I62" s="22"/>
      <c r="J62" s="59"/>
      <c r="K62" s="22"/>
      <c r="L62" s="10"/>
    </row>
    <row r="63" spans="1:12" ht="15.75" hidden="1">
      <c r="A63" s="90"/>
      <c r="B63" s="100" t="s">
        <v>46</v>
      </c>
      <c r="C63" s="110" t="s">
        <v>33</v>
      </c>
      <c r="D63" s="128" t="s">
        <v>105</v>
      </c>
      <c r="E63" s="20"/>
      <c r="F63" s="20"/>
      <c r="G63" s="20"/>
      <c r="H63" s="20"/>
      <c r="I63" s="20"/>
      <c r="J63" s="55"/>
      <c r="K63" s="20"/>
      <c r="L63" s="12"/>
    </row>
    <row r="64" spans="1:12" ht="15.75" hidden="1">
      <c r="A64" s="90">
        <v>3</v>
      </c>
      <c r="B64" s="102" t="s">
        <v>106</v>
      </c>
      <c r="C64" s="110" t="s">
        <v>15</v>
      </c>
      <c r="D64" s="129"/>
      <c r="E64" s="24"/>
      <c r="F64" s="24"/>
      <c r="G64" s="24"/>
      <c r="H64" s="20"/>
      <c r="I64" s="20"/>
      <c r="J64" s="55"/>
      <c r="K64" s="20"/>
      <c r="L64" s="11"/>
    </row>
    <row r="65" spans="1:12" ht="15.75" hidden="1">
      <c r="A65" s="90"/>
      <c r="B65" s="100" t="s">
        <v>104</v>
      </c>
      <c r="C65" s="110" t="s">
        <v>33</v>
      </c>
      <c r="D65" s="129">
        <v>100</v>
      </c>
      <c r="E65" s="47"/>
      <c r="F65" s="47"/>
      <c r="G65" s="47"/>
      <c r="H65" s="20"/>
      <c r="I65" s="20"/>
      <c r="J65" s="55"/>
      <c r="K65" s="20"/>
      <c r="L65" s="11"/>
    </row>
    <row r="66" spans="1:12" ht="15.75" hidden="1">
      <c r="A66" s="90"/>
      <c r="B66" s="100" t="s">
        <v>45</v>
      </c>
      <c r="C66" s="110" t="s">
        <v>33</v>
      </c>
      <c r="D66" s="129">
        <v>100</v>
      </c>
      <c r="E66" s="24"/>
      <c r="F66" s="24"/>
      <c r="G66" s="24"/>
      <c r="H66" s="42"/>
      <c r="I66" s="42"/>
      <c r="J66" s="67"/>
      <c r="K66" s="42"/>
      <c r="L66" s="11"/>
    </row>
    <row r="67" spans="1:12" ht="15.75" hidden="1">
      <c r="A67" s="90"/>
      <c r="B67" s="100" t="s">
        <v>46</v>
      </c>
      <c r="C67" s="110" t="s">
        <v>33</v>
      </c>
      <c r="D67" s="129">
        <v>100</v>
      </c>
      <c r="E67" s="24"/>
      <c r="F67" s="24"/>
      <c r="G67" s="24"/>
      <c r="H67" s="20"/>
      <c r="I67" s="20"/>
      <c r="J67" s="55"/>
      <c r="K67" s="20"/>
      <c r="L67" s="11"/>
    </row>
    <row r="68" spans="1:12" s="5" customFormat="1" ht="15.75" hidden="1">
      <c r="A68" s="90">
        <v>4</v>
      </c>
      <c r="B68" s="102" t="s">
        <v>107</v>
      </c>
      <c r="C68" s="90" t="s">
        <v>15</v>
      </c>
      <c r="D68" s="129">
        <v>100</v>
      </c>
      <c r="E68" s="33"/>
      <c r="F68" s="18"/>
      <c r="G68" s="18"/>
      <c r="H68" s="34"/>
      <c r="I68" s="34"/>
      <c r="J68" s="68"/>
      <c r="K68" s="34"/>
      <c r="L68" s="35"/>
    </row>
    <row r="69" spans="1:12" s="4" customFormat="1" ht="15.75">
      <c r="A69" s="89" t="s">
        <v>26</v>
      </c>
      <c r="B69" s="108" t="s">
        <v>108</v>
      </c>
      <c r="C69" s="89"/>
      <c r="D69" s="127"/>
      <c r="E69" s="36"/>
      <c r="F69" s="36"/>
      <c r="G69" s="36"/>
      <c r="H69" s="36"/>
      <c r="I69" s="36"/>
      <c r="J69" s="69"/>
      <c r="K69" s="36"/>
      <c r="L69" s="12"/>
    </row>
    <row r="70" spans="1:12" s="4" customFormat="1" ht="15.75">
      <c r="A70" s="90">
        <v>1</v>
      </c>
      <c r="B70" s="102" t="s">
        <v>109</v>
      </c>
      <c r="C70" s="90" t="s">
        <v>15</v>
      </c>
      <c r="D70" s="95">
        <v>85</v>
      </c>
      <c r="E70" s="95">
        <v>85</v>
      </c>
      <c r="F70" s="95">
        <v>85</v>
      </c>
      <c r="G70" s="95">
        <v>85</v>
      </c>
      <c r="H70" s="95">
        <v>85</v>
      </c>
      <c r="I70" s="95">
        <v>85</v>
      </c>
      <c r="J70" s="95">
        <v>85</v>
      </c>
      <c r="K70" s="36"/>
      <c r="L70" s="12"/>
    </row>
    <row r="71" spans="1:13" s="4" customFormat="1" ht="31.5">
      <c r="A71" s="90">
        <v>2</v>
      </c>
      <c r="B71" s="102" t="s">
        <v>110</v>
      </c>
      <c r="C71" s="90" t="s">
        <v>44</v>
      </c>
      <c r="D71" s="95">
        <v>1798</v>
      </c>
      <c r="E71" s="47">
        <v>396</v>
      </c>
      <c r="F71" s="36">
        <v>250</v>
      </c>
      <c r="G71" s="36">
        <v>192</v>
      </c>
      <c r="H71" s="36">
        <v>249</v>
      </c>
      <c r="I71" s="36">
        <v>348</v>
      </c>
      <c r="J71" s="69">
        <v>363</v>
      </c>
      <c r="K71" s="36"/>
      <c r="L71" s="12"/>
      <c r="M71" s="141">
        <f>D71-SUM(E71:J71)</f>
        <v>0</v>
      </c>
    </row>
    <row r="72" spans="1:12" s="4" customFormat="1" ht="15.75">
      <c r="A72" s="90">
        <v>3</v>
      </c>
      <c r="B72" s="102" t="s">
        <v>111</v>
      </c>
      <c r="C72" s="90" t="s">
        <v>15</v>
      </c>
      <c r="D72" s="95">
        <v>100</v>
      </c>
      <c r="E72" s="95">
        <v>100</v>
      </c>
      <c r="F72" s="95">
        <v>100</v>
      </c>
      <c r="G72" s="95">
        <v>100</v>
      </c>
      <c r="H72" s="95">
        <v>100</v>
      </c>
      <c r="I72" s="95">
        <v>100</v>
      </c>
      <c r="J72" s="95">
        <v>100</v>
      </c>
      <c r="K72" s="36"/>
      <c r="L72" s="12"/>
    </row>
    <row r="73" spans="1:12" s="4" customFormat="1" ht="15.75">
      <c r="A73" s="90">
        <v>4</v>
      </c>
      <c r="B73" s="102" t="s">
        <v>112</v>
      </c>
      <c r="C73" s="90" t="s">
        <v>15</v>
      </c>
      <c r="D73" s="95">
        <v>100</v>
      </c>
      <c r="E73" s="47"/>
      <c r="F73" s="36"/>
      <c r="G73" s="36"/>
      <c r="H73" s="36"/>
      <c r="I73" s="36"/>
      <c r="J73" s="69"/>
      <c r="K73" s="36"/>
      <c r="L73" s="12"/>
    </row>
    <row r="74" spans="1:12" s="4" customFormat="1" ht="15.75">
      <c r="A74" s="89" t="s">
        <v>9</v>
      </c>
      <c r="B74" s="108" t="s">
        <v>113</v>
      </c>
      <c r="C74" s="120"/>
      <c r="D74" s="84"/>
      <c r="E74" s="36"/>
      <c r="F74" s="36"/>
      <c r="G74" s="36"/>
      <c r="H74" s="36"/>
      <c r="I74" s="36"/>
      <c r="J74" s="69"/>
      <c r="K74" s="36"/>
      <c r="L74" s="12"/>
    </row>
    <row r="75" spans="1:12" ht="15.75">
      <c r="A75" s="90">
        <v>1</v>
      </c>
      <c r="B75" s="102" t="s">
        <v>3</v>
      </c>
      <c r="C75" s="110" t="s">
        <v>14</v>
      </c>
      <c r="D75" s="130">
        <v>1965</v>
      </c>
      <c r="E75" s="31">
        <v>435</v>
      </c>
      <c r="F75" s="31">
        <v>296</v>
      </c>
      <c r="G75" s="31">
        <v>227</v>
      </c>
      <c r="H75" s="31">
        <v>265</v>
      </c>
      <c r="I75" s="31">
        <v>335</v>
      </c>
      <c r="J75" s="63">
        <v>407</v>
      </c>
      <c r="K75" s="36"/>
      <c r="L75" s="12"/>
    </row>
    <row r="76" spans="1:12" ht="15.75">
      <c r="A76" s="90">
        <v>2</v>
      </c>
      <c r="B76" s="102" t="s">
        <v>114</v>
      </c>
      <c r="C76" s="110" t="s">
        <v>14</v>
      </c>
      <c r="D76" s="130">
        <v>67</v>
      </c>
      <c r="E76" s="143">
        <v>9</v>
      </c>
      <c r="F76" s="143">
        <v>10</v>
      </c>
      <c r="G76" s="143">
        <v>9</v>
      </c>
      <c r="H76" s="143">
        <v>10</v>
      </c>
      <c r="I76" s="143">
        <v>13</v>
      </c>
      <c r="J76" s="143">
        <v>16</v>
      </c>
      <c r="K76" s="20"/>
      <c r="L76" s="12"/>
    </row>
    <row r="77" spans="1:12" ht="15.75">
      <c r="A77" s="90">
        <v>3</v>
      </c>
      <c r="B77" s="102" t="s">
        <v>115</v>
      </c>
      <c r="C77" s="110" t="s">
        <v>14</v>
      </c>
      <c r="D77" s="130">
        <v>25</v>
      </c>
      <c r="E77" s="24"/>
      <c r="F77" s="24">
        <v>3</v>
      </c>
      <c r="G77" s="24">
        <v>6</v>
      </c>
      <c r="H77" s="24">
        <v>2</v>
      </c>
      <c r="I77" s="24">
        <v>4</v>
      </c>
      <c r="J77" s="61">
        <v>10</v>
      </c>
      <c r="K77" s="142"/>
      <c r="L77" s="37"/>
    </row>
    <row r="78" spans="1:12" ht="31.5">
      <c r="A78" s="90">
        <v>4</v>
      </c>
      <c r="B78" s="102" t="s">
        <v>116</v>
      </c>
      <c r="C78" s="110" t="s">
        <v>15</v>
      </c>
      <c r="D78" s="131">
        <f>D76*100/D75</f>
        <v>3.409669211195929</v>
      </c>
      <c r="E78" s="131">
        <v>3.41</v>
      </c>
      <c r="F78" s="131">
        <v>3.41</v>
      </c>
      <c r="G78" s="131">
        <v>3.41</v>
      </c>
      <c r="H78" s="131">
        <v>3.41</v>
      </c>
      <c r="I78" s="131">
        <v>3.41</v>
      </c>
      <c r="J78" s="131">
        <v>3.41</v>
      </c>
      <c r="K78" s="38"/>
      <c r="L78" s="12"/>
    </row>
    <row r="79" spans="1:12" ht="15.75">
      <c r="A79" s="90">
        <v>5</v>
      </c>
      <c r="B79" s="102" t="s">
        <v>117</v>
      </c>
      <c r="C79" s="90" t="s">
        <v>118</v>
      </c>
      <c r="D79" s="132">
        <v>156</v>
      </c>
      <c r="E79" s="38">
        <v>35</v>
      </c>
      <c r="F79" s="38">
        <v>17</v>
      </c>
      <c r="G79" s="38">
        <v>17</v>
      </c>
      <c r="H79" s="38">
        <v>17</v>
      </c>
      <c r="I79" s="38">
        <v>35</v>
      </c>
      <c r="J79" s="70">
        <v>35</v>
      </c>
      <c r="K79" s="38"/>
      <c r="L79" s="12"/>
    </row>
    <row r="80" spans="1:12" ht="15.75">
      <c r="A80" s="90">
        <v>6</v>
      </c>
      <c r="B80" s="102" t="s">
        <v>119</v>
      </c>
      <c r="C80" s="90" t="s">
        <v>42</v>
      </c>
      <c r="D80" s="132">
        <v>700</v>
      </c>
      <c r="E80" s="38">
        <v>145</v>
      </c>
      <c r="F80" s="38">
        <v>90</v>
      </c>
      <c r="G80" s="38">
        <v>95</v>
      </c>
      <c r="H80" s="38">
        <v>100</v>
      </c>
      <c r="I80" s="38">
        <v>135</v>
      </c>
      <c r="J80" s="70">
        <v>135</v>
      </c>
      <c r="K80" s="38"/>
      <c r="L80" s="12"/>
    </row>
    <row r="81" spans="1:12" ht="15.75">
      <c r="A81" s="89" t="s">
        <v>13</v>
      </c>
      <c r="B81" s="108" t="s">
        <v>120</v>
      </c>
      <c r="C81" s="89"/>
      <c r="D81" s="127"/>
      <c r="E81" s="38"/>
      <c r="F81" s="38"/>
      <c r="G81" s="38"/>
      <c r="H81" s="38"/>
      <c r="I81" s="38"/>
      <c r="J81" s="70"/>
      <c r="K81" s="38"/>
      <c r="L81" s="12"/>
    </row>
    <row r="82" spans="1:12" ht="15.75">
      <c r="A82" s="90"/>
      <c r="B82" s="102" t="s">
        <v>121</v>
      </c>
      <c r="C82" s="90" t="s">
        <v>23</v>
      </c>
      <c r="D82" s="123">
        <v>8049</v>
      </c>
      <c r="E82" s="38">
        <v>1899</v>
      </c>
      <c r="F82" s="38">
        <v>1085</v>
      </c>
      <c r="G82" s="38">
        <v>910</v>
      </c>
      <c r="H82" s="38">
        <v>1120</v>
      </c>
      <c r="I82" s="38">
        <v>1410</v>
      </c>
      <c r="J82" s="70">
        <v>1625</v>
      </c>
      <c r="K82" s="38"/>
      <c r="L82" s="12"/>
    </row>
    <row r="83" spans="1:12" s="8" customFormat="1" ht="15.75">
      <c r="A83" s="90">
        <v>1</v>
      </c>
      <c r="B83" s="102" t="s">
        <v>30</v>
      </c>
      <c r="C83" s="110" t="s">
        <v>15</v>
      </c>
      <c r="D83" s="127">
        <v>0.8</v>
      </c>
      <c r="E83" s="127">
        <v>0.8</v>
      </c>
      <c r="F83" s="127">
        <v>0.8</v>
      </c>
      <c r="G83" s="127">
        <v>0.8</v>
      </c>
      <c r="H83" s="127">
        <v>0.8</v>
      </c>
      <c r="I83" s="127">
        <v>0.8</v>
      </c>
      <c r="J83" s="127">
        <v>0.8</v>
      </c>
      <c r="K83" s="43"/>
      <c r="L83" s="43"/>
    </row>
    <row r="84" spans="1:12" s="8" customFormat="1" ht="15.75">
      <c r="A84" s="90">
        <v>2</v>
      </c>
      <c r="B84" s="102" t="s">
        <v>122</v>
      </c>
      <c r="C84" s="110" t="s">
        <v>43</v>
      </c>
      <c r="D84" s="127">
        <v>0.5</v>
      </c>
      <c r="E84" s="127">
        <v>0.5</v>
      </c>
      <c r="F84" s="127">
        <v>0.5</v>
      </c>
      <c r="G84" s="127">
        <v>0.5</v>
      </c>
      <c r="H84" s="127">
        <v>0.5</v>
      </c>
      <c r="I84" s="127">
        <v>0.5</v>
      </c>
      <c r="J84" s="127">
        <v>0.5</v>
      </c>
      <c r="K84" s="43"/>
      <c r="L84" s="43"/>
    </row>
    <row r="85" spans="1:12" s="8" customFormat="1" ht="15.75">
      <c r="A85" s="90">
        <v>3</v>
      </c>
      <c r="B85" s="102" t="s">
        <v>123</v>
      </c>
      <c r="C85" s="110" t="s">
        <v>15</v>
      </c>
      <c r="D85" s="133">
        <v>8</v>
      </c>
      <c r="E85" s="133">
        <v>8</v>
      </c>
      <c r="F85" s="133">
        <v>8</v>
      </c>
      <c r="G85" s="133">
        <v>8</v>
      </c>
      <c r="H85" s="133">
        <v>8</v>
      </c>
      <c r="I85" s="133">
        <v>8</v>
      </c>
      <c r="J85" s="133">
        <v>8</v>
      </c>
      <c r="K85" s="43"/>
      <c r="L85" s="43"/>
    </row>
    <row r="86" spans="1:12" s="8" customFormat="1" ht="16.5">
      <c r="A86" s="89" t="s">
        <v>28</v>
      </c>
      <c r="B86" s="108" t="s">
        <v>29</v>
      </c>
      <c r="C86" s="89"/>
      <c r="D86" s="127"/>
      <c r="E86" s="44"/>
      <c r="F86" s="45"/>
      <c r="G86" s="46"/>
      <c r="H86" s="46"/>
      <c r="I86" s="46"/>
      <c r="J86" s="71"/>
      <c r="K86" s="43"/>
      <c r="L86" s="43"/>
    </row>
    <row r="87" spans="1:12" s="8" customFormat="1" ht="15.75">
      <c r="A87" s="134">
        <v>1</v>
      </c>
      <c r="B87" s="82" t="s">
        <v>34</v>
      </c>
      <c r="C87" s="78" t="s">
        <v>15</v>
      </c>
      <c r="D87" s="47">
        <v>8</v>
      </c>
      <c r="E87" s="47">
        <v>8</v>
      </c>
      <c r="F87" s="47">
        <v>8</v>
      </c>
      <c r="G87" s="47">
        <v>8</v>
      </c>
      <c r="H87" s="47">
        <v>8</v>
      </c>
      <c r="I87" s="47">
        <v>8</v>
      </c>
      <c r="J87" s="47">
        <v>8</v>
      </c>
      <c r="K87" s="43"/>
      <c r="L87" s="43"/>
    </row>
    <row r="88" spans="1:12" ht="15.75">
      <c r="A88" s="134">
        <v>2</v>
      </c>
      <c r="B88" s="82" t="s">
        <v>31</v>
      </c>
      <c r="C88" s="78" t="s">
        <v>15</v>
      </c>
      <c r="D88" s="47">
        <v>100</v>
      </c>
      <c r="E88" s="47">
        <v>100</v>
      </c>
      <c r="F88" s="47">
        <v>100</v>
      </c>
      <c r="G88" s="47">
        <v>100</v>
      </c>
      <c r="H88" s="47">
        <v>100</v>
      </c>
      <c r="I88" s="47">
        <v>100</v>
      </c>
      <c r="J88" s="47">
        <v>100</v>
      </c>
      <c r="K88" s="38"/>
      <c r="L88" s="12"/>
    </row>
    <row r="89" spans="1:12" s="4" customFormat="1" ht="31.5">
      <c r="A89" s="89" t="s">
        <v>35</v>
      </c>
      <c r="B89" s="89" t="s">
        <v>124</v>
      </c>
      <c r="C89" s="120"/>
      <c r="D89" s="127"/>
      <c r="E89" s="39"/>
      <c r="F89" s="39"/>
      <c r="G89" s="39"/>
      <c r="H89" s="39"/>
      <c r="I89" s="39"/>
      <c r="J89" s="72"/>
      <c r="K89" s="39"/>
      <c r="L89" s="31"/>
    </row>
    <row r="90" spans="1:12" s="4" customFormat="1" ht="15.75">
      <c r="A90" s="90">
        <v>1</v>
      </c>
      <c r="B90" s="100" t="s">
        <v>125</v>
      </c>
      <c r="C90" s="110" t="s">
        <v>15</v>
      </c>
      <c r="D90" s="136">
        <v>100</v>
      </c>
      <c r="E90" s="136">
        <v>100</v>
      </c>
      <c r="F90" s="136">
        <v>100</v>
      </c>
      <c r="G90" s="136">
        <v>100</v>
      </c>
      <c r="H90" s="136">
        <v>100</v>
      </c>
      <c r="I90" s="136">
        <v>100</v>
      </c>
      <c r="J90" s="136">
        <v>100</v>
      </c>
      <c r="K90" s="39"/>
      <c r="L90" s="31"/>
    </row>
    <row r="91" spans="1:12" s="4" customFormat="1" ht="31.5">
      <c r="A91" s="90">
        <v>2</v>
      </c>
      <c r="B91" s="102" t="s">
        <v>126</v>
      </c>
      <c r="C91" s="110" t="s">
        <v>15</v>
      </c>
      <c r="D91" s="138">
        <v>80</v>
      </c>
      <c r="E91" s="138">
        <v>80</v>
      </c>
      <c r="F91" s="138">
        <v>80</v>
      </c>
      <c r="G91" s="138">
        <v>80</v>
      </c>
      <c r="H91" s="138">
        <v>80</v>
      </c>
      <c r="I91" s="138">
        <v>80</v>
      </c>
      <c r="J91" s="138">
        <v>80</v>
      </c>
      <c r="K91" s="36"/>
      <c r="L91" s="12"/>
    </row>
    <row r="92" spans="1:12" s="6" customFormat="1" ht="31.5">
      <c r="A92" s="90">
        <v>3</v>
      </c>
      <c r="B92" s="102" t="s">
        <v>127</v>
      </c>
      <c r="C92" s="110" t="s">
        <v>15</v>
      </c>
      <c r="D92" s="95">
        <v>100</v>
      </c>
      <c r="E92" s="95">
        <v>100</v>
      </c>
      <c r="F92" s="95">
        <v>100</v>
      </c>
      <c r="G92" s="95">
        <v>100</v>
      </c>
      <c r="H92" s="95">
        <v>100</v>
      </c>
      <c r="I92" s="95">
        <v>100</v>
      </c>
      <c r="J92" s="95">
        <v>100</v>
      </c>
      <c r="K92" s="14"/>
      <c r="L92" s="40"/>
    </row>
    <row r="93" spans="1:12" s="5" customFormat="1" ht="31.5">
      <c r="A93" s="89" t="s">
        <v>128</v>
      </c>
      <c r="B93" s="89" t="s">
        <v>129</v>
      </c>
      <c r="C93" s="89"/>
      <c r="D93" s="127"/>
      <c r="E93" s="28"/>
      <c r="F93" s="28"/>
      <c r="G93" s="28"/>
      <c r="H93" s="28"/>
      <c r="I93" s="28"/>
      <c r="J93" s="73"/>
      <c r="K93" s="32"/>
      <c r="L93" s="18"/>
    </row>
    <row r="94" spans="1:12" s="8" customFormat="1" ht="15.75">
      <c r="A94" s="90">
        <v>1</v>
      </c>
      <c r="B94" s="98" t="s">
        <v>130</v>
      </c>
      <c r="C94" s="90" t="s">
        <v>15</v>
      </c>
      <c r="D94" s="123" t="s">
        <v>131</v>
      </c>
      <c r="E94" s="123" t="s">
        <v>131</v>
      </c>
      <c r="F94" s="123" t="s">
        <v>131</v>
      </c>
      <c r="G94" s="123" t="s">
        <v>131</v>
      </c>
      <c r="H94" s="123" t="s">
        <v>131</v>
      </c>
      <c r="I94" s="123" t="s">
        <v>131</v>
      </c>
      <c r="J94" s="123" t="s">
        <v>131</v>
      </c>
      <c r="K94" s="43"/>
      <c r="L94" s="43"/>
    </row>
    <row r="95" spans="1:12" s="8" customFormat="1" ht="15.75">
      <c r="A95" s="93">
        <v>2</v>
      </c>
      <c r="B95" s="85" t="s">
        <v>132</v>
      </c>
      <c r="C95" s="93" t="s">
        <v>133</v>
      </c>
      <c r="D95" s="123">
        <v>100</v>
      </c>
      <c r="E95" s="123">
        <v>100</v>
      </c>
      <c r="F95" s="123">
        <v>100</v>
      </c>
      <c r="G95" s="123">
        <v>100</v>
      </c>
      <c r="H95" s="123">
        <v>100</v>
      </c>
      <c r="I95" s="123">
        <v>100</v>
      </c>
      <c r="J95" s="123">
        <v>100</v>
      </c>
      <c r="K95" s="43"/>
      <c r="L95" s="43"/>
    </row>
    <row r="96" spans="1:12" s="8" customFormat="1" ht="31.5">
      <c r="A96" s="93">
        <v>3</v>
      </c>
      <c r="B96" s="85" t="s">
        <v>134</v>
      </c>
      <c r="C96" s="93" t="s">
        <v>15</v>
      </c>
      <c r="D96" s="123">
        <v>100</v>
      </c>
      <c r="E96" s="123">
        <v>100</v>
      </c>
      <c r="F96" s="123">
        <v>100</v>
      </c>
      <c r="G96" s="123">
        <v>100</v>
      </c>
      <c r="H96" s="123">
        <v>100</v>
      </c>
      <c r="I96" s="123">
        <v>100</v>
      </c>
      <c r="J96" s="123">
        <v>100</v>
      </c>
      <c r="K96" s="43"/>
      <c r="L96" s="43"/>
    </row>
    <row r="97" spans="1:12" s="8" customFormat="1" ht="15.75">
      <c r="A97" s="79">
        <v>4</v>
      </c>
      <c r="B97" s="85" t="s">
        <v>135</v>
      </c>
      <c r="C97" s="79" t="s">
        <v>15</v>
      </c>
      <c r="D97" s="123">
        <v>100</v>
      </c>
      <c r="E97" s="123">
        <v>100</v>
      </c>
      <c r="F97" s="123">
        <v>100</v>
      </c>
      <c r="G97" s="123">
        <v>100</v>
      </c>
      <c r="H97" s="123">
        <v>100</v>
      </c>
      <c r="I97" s="123">
        <v>100</v>
      </c>
      <c r="J97" s="123">
        <v>100</v>
      </c>
      <c r="K97" s="43"/>
      <c r="L97" s="43"/>
    </row>
  </sheetData>
  <sheetProtection/>
  <mergeCells count="9">
    <mergeCell ref="L4:L5"/>
    <mergeCell ref="D4:D5"/>
    <mergeCell ref="E4:K4"/>
    <mergeCell ref="L41:L43"/>
    <mergeCell ref="A1:L1"/>
    <mergeCell ref="A2:L2"/>
    <mergeCell ref="A4:A5"/>
    <mergeCell ref="B4:B5"/>
    <mergeCell ref="C4:C5"/>
  </mergeCells>
  <printOptions/>
  <pageMargins left="0.28" right="0.21" top="0.37" bottom="0.42" header="0.19" footer="0.15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 NGHIA COMPUTER</dc:creator>
  <cp:keywords/>
  <dc:description/>
  <cp:lastModifiedBy>Admin</cp:lastModifiedBy>
  <cp:lastPrinted>2024-01-04T10:07:22Z</cp:lastPrinted>
  <dcterms:created xsi:type="dcterms:W3CDTF">2011-12-29T09:39:38Z</dcterms:created>
  <dcterms:modified xsi:type="dcterms:W3CDTF">2024-01-04T10:07:25Z</dcterms:modified>
  <cp:category/>
  <cp:version/>
  <cp:contentType/>
  <cp:contentStatus/>
</cp:coreProperties>
</file>